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payesh!$A$1:$ED$175</definedName>
  </definedNames>
  <calcPr calcId="162913"/>
</workbook>
</file>

<file path=xl/calcChain.xml><?xml version="1.0" encoding="utf-8"?>
<calcChain xmlns="http://schemas.openxmlformats.org/spreadsheetml/2006/main">
  <c r="AC12" i="17" l="1"/>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EP6" i="17"/>
  <c r="EQ6" i="17"/>
  <c r="ER6" i="17"/>
  <c r="ES6" i="17"/>
  <c r="ET6" i="17"/>
  <c r="EU6" i="17"/>
  <c r="EV6" i="17"/>
  <c r="EW6" i="17"/>
  <c r="EX6" i="17"/>
  <c r="EY6" i="17"/>
  <c r="EZ6" i="17"/>
  <c r="FA6" i="17"/>
  <c r="FB6"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EP7" i="17"/>
  <c r="EQ7" i="17"/>
  <c r="ER7" i="17"/>
  <c r="ES7" i="17"/>
  <c r="ET7" i="17"/>
  <c r="EU7" i="17"/>
  <c r="EV7" i="17"/>
  <c r="EW7" i="17"/>
  <c r="EX7" i="17"/>
  <c r="EY7" i="17"/>
  <c r="EZ7" i="17"/>
  <c r="FA7" i="17"/>
  <c r="FB7"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EP8" i="17"/>
  <c r="EQ8" i="17"/>
  <c r="ER8" i="17"/>
  <c r="ES8" i="17"/>
  <c r="ET8" i="17"/>
  <c r="EU8" i="17"/>
  <c r="EV8" i="17"/>
  <c r="EW8" i="17"/>
  <c r="EX8" i="17"/>
  <c r="EY8" i="17"/>
  <c r="EZ8" i="17"/>
  <c r="FA8" i="17"/>
  <c r="FB8"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EP9" i="17"/>
  <c r="EQ9" i="17"/>
  <c r="ER9" i="17"/>
  <c r="ES9" i="17"/>
  <c r="ET9" i="17"/>
  <c r="EU9" i="17"/>
  <c r="EV9" i="17"/>
  <c r="EW9" i="17"/>
  <c r="EX9" i="17"/>
  <c r="EY9" i="17"/>
  <c r="EZ9" i="17"/>
  <c r="FA9" i="17"/>
  <c r="FB9"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EP10" i="17"/>
  <c r="EQ10" i="17"/>
  <c r="ER10" i="17"/>
  <c r="ES10" i="17"/>
  <c r="ET10" i="17"/>
  <c r="EU10" i="17"/>
  <c r="EV10" i="17"/>
  <c r="EW10" i="17"/>
  <c r="EX10" i="17"/>
  <c r="EY10" i="17"/>
  <c r="EZ10" i="17"/>
  <c r="FA10" i="17"/>
  <c r="FB10"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EP11" i="17"/>
  <c r="EQ11" i="17"/>
  <c r="ER11" i="17"/>
  <c r="ES11" i="17"/>
  <c r="ET11" i="17"/>
  <c r="EU11" i="17"/>
  <c r="EV11" i="17"/>
  <c r="EW11" i="17"/>
  <c r="EX11" i="17"/>
  <c r="EY11" i="17"/>
  <c r="EZ11" i="17"/>
  <c r="FA11" i="17"/>
  <c r="FB11" i="17"/>
  <c r="AD12" i="17"/>
  <c r="AE12" i="17"/>
  <c r="AF12" i="17"/>
  <c r="AG12" i="17"/>
  <c r="AH12" i="17"/>
  <c r="AI12" i="17"/>
  <c r="AJ12" i="17"/>
  <c r="AK12" i="17"/>
  <c r="AL12" i="17"/>
  <c r="AM12" i="17"/>
  <c r="AN12" i="17"/>
  <c r="AO12" i="17"/>
  <c r="AP12" i="17"/>
  <c r="AQ12"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CB12" i="17"/>
  <c r="CC12" i="17"/>
  <c r="CD12" i="17"/>
  <c r="CE12" i="17"/>
  <c r="CF12" i="17"/>
  <c r="CG12" i="17"/>
  <c r="CH12" i="17"/>
  <c r="CI12" i="17"/>
  <c r="CJ12" i="17"/>
  <c r="CK12" i="17"/>
  <c r="CL12" i="17"/>
  <c r="CM12" i="17"/>
  <c r="CN12" i="17"/>
  <c r="CO12" i="17"/>
  <c r="CP12" i="17"/>
  <c r="CQ12" i="17"/>
  <c r="CR12" i="17"/>
  <c r="CS12" i="17"/>
  <c r="CT12" i="17"/>
  <c r="CU12" i="17"/>
  <c r="CV12" i="17"/>
  <c r="CW12" i="17"/>
  <c r="CX12" i="17"/>
  <c r="CY12" i="17"/>
  <c r="CZ12" i="17"/>
  <c r="DA12" i="17"/>
  <c r="DB12" i="17"/>
  <c r="DC12" i="17"/>
  <c r="DD12" i="17"/>
  <c r="DE12" i="17"/>
  <c r="DF12" i="17"/>
  <c r="DG12" i="17"/>
  <c r="DH12" i="17"/>
  <c r="DI12" i="17"/>
  <c r="DJ12" i="17"/>
  <c r="DK12" i="17"/>
  <c r="DL12" i="17"/>
  <c r="DM12" i="17"/>
  <c r="DN12" i="17"/>
  <c r="DO12" i="17"/>
  <c r="DP12" i="17"/>
  <c r="DQ12" i="17"/>
  <c r="DR12" i="17"/>
  <c r="DS12" i="17"/>
  <c r="DT12" i="17"/>
  <c r="DU12" i="17"/>
  <c r="DV12" i="17"/>
  <c r="DW12" i="17"/>
  <c r="DX12" i="17"/>
  <c r="DY12" i="17"/>
  <c r="DZ12" i="17"/>
  <c r="EA12" i="17"/>
  <c r="EB12" i="17"/>
  <c r="EC12" i="17"/>
  <c r="ED12" i="17"/>
  <c r="EE12" i="17"/>
  <c r="EF12" i="17"/>
  <c r="EG12" i="17"/>
  <c r="EH12" i="17"/>
  <c r="EI12" i="17"/>
  <c r="EJ12" i="17"/>
  <c r="EK12" i="17"/>
  <c r="EL12" i="17"/>
  <c r="EM12" i="17"/>
  <c r="EN12" i="17"/>
  <c r="EO12" i="17"/>
  <c r="EP12" i="17"/>
  <c r="EQ12" i="17"/>
  <c r="ER12" i="17"/>
  <c r="ES12" i="17"/>
  <c r="ET12" i="17"/>
  <c r="EU12" i="17"/>
  <c r="EV12" i="17"/>
  <c r="EW12" i="17"/>
  <c r="EX12" i="17"/>
  <c r="EY12" i="17"/>
  <c r="EZ12" i="17"/>
  <c r="FA12" i="17"/>
  <c r="FB12" i="17"/>
  <c r="AD13" i="17"/>
  <c r="AE13" i="17"/>
  <c r="AF13" i="17"/>
  <c r="AG13" i="17"/>
  <c r="AH13" i="17"/>
  <c r="AI13" i="17"/>
  <c r="AJ13" i="17"/>
  <c r="AK13" i="17"/>
  <c r="AL13" i="17"/>
  <c r="AM13" i="17"/>
  <c r="AN13" i="17"/>
  <c r="AO13" i="17"/>
  <c r="AP13" i="17"/>
  <c r="AQ13"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CB13" i="17"/>
  <c r="CC13" i="17"/>
  <c r="CD13" i="17"/>
  <c r="CE13" i="17"/>
  <c r="CF13" i="17"/>
  <c r="CG13" i="17"/>
  <c r="CH13" i="17"/>
  <c r="CI13" i="17"/>
  <c r="CJ13" i="17"/>
  <c r="CK13" i="17"/>
  <c r="CL13" i="17"/>
  <c r="CM13" i="17"/>
  <c r="CN13" i="17"/>
  <c r="CO13" i="17"/>
  <c r="CP13" i="17"/>
  <c r="CQ13" i="17"/>
  <c r="CR13" i="17"/>
  <c r="CS13" i="17"/>
  <c r="CT13" i="17"/>
  <c r="CU13" i="17"/>
  <c r="CV13" i="17"/>
  <c r="CW13" i="17"/>
  <c r="CX13" i="17"/>
  <c r="CY13" i="17"/>
  <c r="CZ13" i="17"/>
  <c r="DA13" i="17"/>
  <c r="DB13" i="17"/>
  <c r="DC13" i="17"/>
  <c r="DD13" i="17"/>
  <c r="DE13" i="17"/>
  <c r="DF13" i="17"/>
  <c r="DG13" i="17"/>
  <c r="DH13" i="17"/>
  <c r="DI13" i="17"/>
  <c r="DJ13" i="17"/>
  <c r="DK13" i="17"/>
  <c r="DL13" i="17"/>
  <c r="DM13" i="17"/>
  <c r="DN13" i="17"/>
  <c r="DO13" i="17"/>
  <c r="DP13" i="17"/>
  <c r="DQ13" i="17"/>
  <c r="DR13" i="17"/>
  <c r="DS13" i="17"/>
  <c r="DT13" i="17"/>
  <c r="DU13" i="17"/>
  <c r="DV13" i="17"/>
  <c r="DW13" i="17"/>
  <c r="DX13" i="17"/>
  <c r="DY13" i="17"/>
  <c r="DZ13" i="17"/>
  <c r="EA13" i="17"/>
  <c r="EB13" i="17"/>
  <c r="EC13" i="17"/>
  <c r="ED13" i="17"/>
  <c r="EE13" i="17"/>
  <c r="EF13" i="17"/>
  <c r="EG13" i="17"/>
  <c r="EH13" i="17"/>
  <c r="EI13" i="17"/>
  <c r="EJ13" i="17"/>
  <c r="EK13" i="17"/>
  <c r="EL13" i="17"/>
  <c r="EM13" i="17"/>
  <c r="EN13" i="17"/>
  <c r="EO13" i="17"/>
  <c r="EP13" i="17"/>
  <c r="EQ13" i="17"/>
  <c r="ER13" i="17"/>
  <c r="ES13" i="17"/>
  <c r="ET13" i="17"/>
  <c r="EU13" i="17"/>
  <c r="EV13" i="17"/>
  <c r="EW13" i="17"/>
  <c r="EX13" i="17"/>
  <c r="EY13" i="17"/>
  <c r="EZ13" i="17"/>
  <c r="FA13" i="17"/>
  <c r="FB13" i="17"/>
  <c r="AC13" i="17"/>
  <c r="AC11" i="17"/>
  <c r="AC10" i="17"/>
  <c r="AC9" i="17"/>
  <c r="AC8" i="17"/>
  <c r="AC7" i="17"/>
  <c r="AC6" i="17"/>
  <c r="EA12" i="19" l="1"/>
  <c r="D11"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BO12" i="19"/>
  <c r="BP12" i="19"/>
  <c r="BQ12" i="19"/>
  <c r="BR12" i="19"/>
  <c r="BS12" i="19"/>
  <c r="BT12" i="19"/>
  <c r="BU12" i="19"/>
  <c r="BV12" i="19"/>
  <c r="BW12" i="19"/>
  <c r="BX12" i="19"/>
  <c r="BY12" i="19"/>
  <c r="BZ12" i="19"/>
  <c r="CA12" i="19"/>
  <c r="CB12" i="19"/>
  <c r="CC12" i="19"/>
  <c r="CD12" i="19"/>
  <c r="CE12" i="19"/>
  <c r="CF12" i="19"/>
  <c r="CG12" i="19"/>
  <c r="CH12" i="19"/>
  <c r="CI12" i="19"/>
  <c r="CJ12" i="19"/>
  <c r="CK12" i="19"/>
  <c r="CL12" i="19"/>
  <c r="CM12" i="19"/>
  <c r="CN12" i="19"/>
  <c r="CO12" i="19"/>
  <c r="CP12" i="19"/>
  <c r="CQ12" i="19"/>
  <c r="CR12" i="19"/>
  <c r="CS12" i="19"/>
  <c r="CT12" i="19"/>
  <c r="CU12" i="19"/>
  <c r="CV12" i="19"/>
  <c r="CW12" i="19"/>
  <c r="CX12" i="19"/>
  <c r="CY12" i="19"/>
  <c r="CZ12" i="19"/>
  <c r="DA12" i="19"/>
  <c r="DB12" i="19"/>
  <c r="DC12" i="19"/>
  <c r="DD12" i="19"/>
  <c r="DE12" i="19"/>
  <c r="DF12" i="19"/>
  <c r="DG12" i="19"/>
  <c r="DH12" i="19"/>
  <c r="DI12" i="19"/>
  <c r="DJ12" i="19"/>
  <c r="DK12" i="19"/>
  <c r="DL12" i="19"/>
  <c r="DM12" i="19"/>
  <c r="DN12" i="19"/>
  <c r="DO12" i="19"/>
  <c r="DP12" i="19"/>
  <c r="DQ12" i="19"/>
  <c r="DR12" i="19"/>
  <c r="DS12" i="19"/>
  <c r="DT12" i="19"/>
  <c r="DU12" i="19"/>
  <c r="DV12" i="19"/>
  <c r="DW12" i="19"/>
  <c r="DX12" i="19"/>
  <c r="DY12" i="19"/>
  <c r="DZ12" i="19"/>
  <c r="EB12" i="19"/>
  <c r="EC12" i="19"/>
  <c r="M14" i="17"/>
  <c r="M7" i="17"/>
  <c r="M8" i="17"/>
  <c r="M9" i="17"/>
  <c r="M10" i="17"/>
  <c r="M11" i="17"/>
  <c r="M12" i="17"/>
  <c r="M13" i="17"/>
  <c r="M6" i="17"/>
  <c r="L14" i="17"/>
  <c r="H14" i="17"/>
  <c r="P5" i="17"/>
  <c r="Q5" i="17"/>
  <c r="R5" i="17"/>
  <c r="S5" i="17"/>
  <c r="T5" i="17"/>
  <c r="O5" i="17"/>
  <c r="Y12" i="17"/>
  <c r="Z12" i="17" s="1"/>
  <c r="Y11" i="17"/>
  <c r="AA11" i="17" s="1"/>
  <c r="N10" i="17"/>
  <c r="S10" i="17" s="1"/>
  <c r="N11" i="17"/>
  <c r="S11" i="17" s="1"/>
  <c r="N12" i="17"/>
  <c r="R12" i="17" s="1"/>
  <c r="O12" i="17" l="1"/>
  <c r="S12" i="17"/>
  <c r="AA12" i="17"/>
  <c r="AB12" i="17" s="1"/>
  <c r="Q12" i="17"/>
  <c r="R10" i="17"/>
  <c r="O11" i="17"/>
  <c r="R11" i="17"/>
  <c r="Q11" i="17"/>
  <c r="P11" i="17"/>
  <c r="P12" i="17"/>
  <c r="Q10" i="17"/>
  <c r="ED11" i="19"/>
  <c r="ED12" i="19"/>
  <c r="Z11" i="17"/>
  <c r="AB11" i="17" s="1"/>
  <c r="S15" i="15"/>
  <c r="S16" i="15"/>
  <c r="S17" i="15"/>
  <c r="S18" i="15"/>
  <c r="S14" i="15"/>
  <c r="T12" i="17" l="1"/>
  <c r="T11" i="17"/>
  <c r="S19" i="15"/>
  <c r="F96" i="13" l="1"/>
  <c r="T6" i="15" l="1"/>
  <c r="T7" i="15"/>
  <c r="T8" i="15"/>
  <c r="T9" i="15"/>
  <c r="T5" i="15"/>
  <c r="N6" i="15"/>
  <c r="N7" i="15"/>
  <c r="N8" i="15"/>
  <c r="N9" i="15"/>
  <c r="N10" i="15"/>
  <c r="N11" i="15"/>
  <c r="N12" i="15"/>
  <c r="N13" i="15"/>
  <c r="N14" i="15"/>
  <c r="N15" i="15"/>
  <c r="N16" i="15"/>
  <c r="N17" i="15"/>
  <c r="N18" i="15"/>
  <c r="N19" i="15"/>
  <c r="N5"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3"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BO13" i="19"/>
  <c r="BP13" i="19"/>
  <c r="BQ13" i="19"/>
  <c r="BR13" i="19"/>
  <c r="BS13" i="19"/>
  <c r="BT13" i="19"/>
  <c r="BU13" i="19"/>
  <c r="BV13" i="19"/>
  <c r="BW13" i="19"/>
  <c r="BX13" i="19"/>
  <c r="BY13" i="19"/>
  <c r="BZ13" i="19"/>
  <c r="CA13" i="19"/>
  <c r="CB13" i="19"/>
  <c r="CC13" i="19"/>
  <c r="CD13" i="19"/>
  <c r="CE13" i="19"/>
  <c r="CF13" i="19"/>
  <c r="CG13" i="19"/>
  <c r="CH13" i="19"/>
  <c r="CI13" i="19"/>
  <c r="CJ13" i="19"/>
  <c r="CK13" i="19"/>
  <c r="CL13" i="19"/>
  <c r="CM13" i="19"/>
  <c r="CN13" i="19"/>
  <c r="CO13" i="19"/>
  <c r="CP13" i="19"/>
  <c r="CQ13" i="19"/>
  <c r="CR13" i="19"/>
  <c r="CS13" i="19"/>
  <c r="CT13" i="19"/>
  <c r="CU13" i="19"/>
  <c r="CV13" i="19"/>
  <c r="CW13" i="19"/>
  <c r="CX13" i="19"/>
  <c r="CY13" i="19"/>
  <c r="CZ13" i="19"/>
  <c r="DA13" i="19"/>
  <c r="DB13" i="19"/>
  <c r="DC13" i="19"/>
  <c r="DD13" i="19"/>
  <c r="DE13" i="19"/>
  <c r="DF13" i="19"/>
  <c r="DG13" i="19"/>
  <c r="DH13" i="19"/>
  <c r="DI13" i="19"/>
  <c r="DJ13" i="19"/>
  <c r="DK13" i="19"/>
  <c r="DL13" i="19"/>
  <c r="DM13" i="19"/>
  <c r="DN13" i="19"/>
  <c r="DO13" i="19"/>
  <c r="DP13" i="19"/>
  <c r="DQ13" i="19"/>
  <c r="DR13" i="19"/>
  <c r="DS13" i="19"/>
  <c r="DT13" i="19"/>
  <c r="DU13" i="19"/>
  <c r="DV13" i="19"/>
  <c r="DW13" i="19"/>
  <c r="DX13" i="19"/>
  <c r="DY13" i="19"/>
  <c r="DZ13" i="19"/>
  <c r="EA13" i="19"/>
  <c r="EB13" i="19"/>
  <c r="EC13" i="19"/>
  <c r="D7" i="19"/>
  <c r="D8" i="19"/>
  <c r="D9" i="19"/>
  <c r="D10" i="19"/>
  <c r="D13" i="19"/>
  <c r="D6" i="19"/>
  <c r="D5" i="19"/>
  <c r="D4" i="19"/>
  <c r="D3" i="19"/>
  <c r="EJ3" i="19"/>
  <c r="ED13" i="19" l="1"/>
  <c r="ED9" i="19"/>
  <c r="ED7" i="19"/>
  <c r="EJ6" i="19"/>
  <c r="EJ13" i="19"/>
  <c r="EJ10" i="19"/>
  <c r="ED10" i="19"/>
  <c r="EJ9" i="19"/>
  <c r="EJ8" i="19"/>
  <c r="ED8" i="19"/>
  <c r="EJ7" i="19"/>
  <c r="ED6" i="19"/>
  <c r="ED14" i="19" l="1"/>
  <c r="EJ14"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R3" i="17" l="1"/>
  <c r="ES3" i="17"/>
  <c r="ET3" i="17"/>
  <c r="EU3" i="17"/>
  <c r="EV3" i="17"/>
  <c r="EW3" i="17"/>
  <c r="EX3" i="17"/>
  <c r="EY3" i="17"/>
  <c r="EZ3" i="17"/>
  <c r="FA3" i="17"/>
  <c r="FB3" i="17"/>
  <c r="ER4" i="17"/>
  <c r="ES4" i="17"/>
  <c r="ET4" i="17"/>
  <c r="EU4" i="17"/>
  <c r="EV4" i="17"/>
  <c r="EW4" i="17"/>
  <c r="EX4" i="17"/>
  <c r="EY4" i="17"/>
  <c r="EZ4" i="17"/>
  <c r="FA4" i="17"/>
  <c r="FB4" i="17"/>
  <c r="ER5" i="17"/>
  <c r="ES5" i="17"/>
  <c r="ET5" i="17"/>
  <c r="EU5" i="17"/>
  <c r="EV5" i="17"/>
  <c r="EW5" i="17"/>
  <c r="EX5" i="17"/>
  <c r="EY5" i="17"/>
  <c r="EZ5" i="17"/>
  <c r="FA5" i="17"/>
  <c r="FB5"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Y7" i="17" l="1"/>
  <c r="N7" i="17"/>
  <c r="S7" i="17" s="1"/>
  <c r="Y9" i="17"/>
  <c r="N9" i="17"/>
  <c r="S9" i="17" s="1"/>
  <c r="Y13" i="17"/>
  <c r="AA13" i="17" s="1"/>
  <c r="N13" i="17"/>
  <c r="S13" i="17" s="1"/>
  <c r="N6" i="17"/>
  <c r="S6" i="17" s="1"/>
  <c r="Y6" i="17"/>
  <c r="Y8" i="17"/>
  <c r="N8" i="17"/>
  <c r="S8" i="17" s="1"/>
  <c r="Y10" i="17"/>
  <c r="AG5" i="17"/>
  <c r="U3" i="17"/>
  <c r="C4" i="17"/>
  <c r="U4" i="17" s="1"/>
  <c r="S14" i="17" l="1"/>
  <c r="N14" i="17"/>
  <c r="W14" i="17"/>
  <c r="V14" i="17" l="1"/>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EP3" i="17"/>
  <c r="EQ3"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EP4" i="17"/>
  <c r="EQ4" i="17"/>
  <c r="AD5" i="17"/>
  <c r="AE5" i="17"/>
  <c r="AF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EP5" i="17"/>
  <c r="EQ5" i="17"/>
  <c r="AC5" i="17"/>
  <c r="AC4" i="17"/>
  <c r="AC3" i="17"/>
  <c r="AC2" i="17"/>
  <c r="K14" i="17"/>
  <c r="J14" i="17"/>
  <c r="I14" i="17"/>
  <c r="G14" i="17"/>
  <c r="R13" i="17" l="1"/>
  <c r="EH13" i="19" s="1"/>
  <c r="EL13" i="19"/>
  <c r="P13" i="17"/>
  <c r="EF13" i="19" s="1"/>
  <c r="Q13" i="17" l="1"/>
  <c r="EG13" i="19" s="1"/>
  <c r="O13" i="17"/>
  <c r="Z13" i="17"/>
  <c r="Z7" i="17"/>
  <c r="EK7" i="19" s="1"/>
  <c r="AA7" i="17"/>
  <c r="EL7" i="19" s="1"/>
  <c r="AA10" i="17"/>
  <c r="EL10" i="19" s="1"/>
  <c r="Z10" i="17"/>
  <c r="EK10" i="19" s="1"/>
  <c r="R9" i="17"/>
  <c r="EH9" i="19" s="1"/>
  <c r="O9" i="17"/>
  <c r="P9" i="17"/>
  <c r="EF9" i="19" s="1"/>
  <c r="Q9" i="17"/>
  <c r="EG9" i="19" s="1"/>
  <c r="Z6" i="17"/>
  <c r="EK6" i="19" s="1"/>
  <c r="AA6" i="17"/>
  <c r="EL6" i="19" s="1"/>
  <c r="AA8" i="17"/>
  <c r="EL8" i="19" s="1"/>
  <c r="Z8" i="17"/>
  <c r="EK8" i="19" s="1"/>
  <c r="Y14" i="17"/>
  <c r="P7" i="17"/>
  <c r="EF7" i="19" s="1"/>
  <c r="R7" i="17"/>
  <c r="Q7" i="17"/>
  <c r="EG7" i="19" s="1"/>
  <c r="O7" i="17"/>
  <c r="O10" i="17"/>
  <c r="EH10" i="19"/>
  <c r="EG10" i="19"/>
  <c r="P10" i="17"/>
  <c r="EF10" i="19" s="1"/>
  <c r="AA9" i="17"/>
  <c r="EL9" i="19" s="1"/>
  <c r="Z9" i="17"/>
  <c r="EK9" i="19" s="1"/>
  <c r="Q6" i="17"/>
  <c r="EG6" i="19" s="1"/>
  <c r="P6" i="17"/>
  <c r="EF6" i="19" s="1"/>
  <c r="R6" i="17"/>
  <c r="O6" i="17"/>
  <c r="Q8" i="17"/>
  <c r="EG8" i="19" s="1"/>
  <c r="R8" i="17"/>
  <c r="EH8" i="19" s="1"/>
  <c r="P8" i="17"/>
  <c r="EF8" i="19" s="1"/>
  <c r="O8" i="17"/>
  <c r="EE10" i="19" l="1"/>
  <c r="T10" i="17"/>
  <c r="EE9" i="19"/>
  <c r="EI9" i="19" s="1"/>
  <c r="T9" i="17"/>
  <c r="EE8" i="19"/>
  <c r="EI8" i="19" s="1"/>
  <c r="T8" i="17"/>
  <c r="EE7" i="19"/>
  <c r="T7" i="17"/>
  <c r="EE13" i="19"/>
  <c r="EI13" i="19" s="1"/>
  <c r="T13" i="17"/>
  <c r="EE6" i="19"/>
  <c r="EE14" i="19" s="1"/>
  <c r="T6" i="17"/>
  <c r="T14" i="17" s="1"/>
  <c r="EH6" i="19"/>
  <c r="R14" i="17"/>
  <c r="EH7" i="19"/>
  <c r="EF14" i="19"/>
  <c r="EI10" i="19"/>
  <c r="EG14" i="19"/>
  <c r="EM9" i="19"/>
  <c r="EM8" i="19"/>
  <c r="EM10" i="19"/>
  <c r="EM7" i="19"/>
  <c r="EL14" i="19"/>
  <c r="AB13" i="17"/>
  <c r="EK13" i="19"/>
  <c r="EM13" i="19" s="1"/>
  <c r="EM6" i="19"/>
  <c r="P14" i="17"/>
  <c r="Z14" i="17"/>
  <c r="Q14" i="17"/>
  <c r="AA14" i="17"/>
  <c r="AB9" i="17"/>
  <c r="AB8" i="17"/>
  <c r="AB10" i="17"/>
  <c r="AB6" i="17"/>
  <c r="AB7" i="17"/>
  <c r="O14" i="17"/>
  <c r="EI7" i="19" l="1"/>
  <c r="EI6" i="19"/>
  <c r="EH14" i="19"/>
  <c r="EK14" i="19"/>
  <c r="EM14" i="19"/>
  <c r="AB14" i="17"/>
  <c r="EI14" i="19" l="1"/>
  <c r="H17" i="15"/>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D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E2" i="17" l="1"/>
  <c r="F3" i="19"/>
  <c r="BN81" i="12"/>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O81" i="12"/>
  <c r="BZ60" i="12"/>
  <c r="CA60" i="12"/>
  <c r="BW108" i="12"/>
  <c r="BX121" i="12"/>
  <c r="AA77" i="13"/>
  <c r="BV108" i="12"/>
  <c r="D94" i="15"/>
  <c r="C94" i="15" s="1"/>
  <c r="AF2" i="17" l="1"/>
  <c r="G3" i="19"/>
  <c r="BO62" i="12"/>
  <c r="BO132" i="12" s="1"/>
  <c r="BN131" i="12"/>
  <c r="Q66" i="16"/>
  <c r="BO82" i="12"/>
  <c r="BP82" i="12" s="1"/>
  <c r="BP62" i="12"/>
  <c r="B7" i="13"/>
  <c r="D8" i="16" s="1"/>
  <c r="I7" i="12"/>
  <c r="BP81" i="12"/>
  <c r="BY71" i="12"/>
  <c r="BZ71" i="12"/>
  <c r="CA71" i="12"/>
  <c r="CB60" i="12"/>
  <c r="BZ121" i="12"/>
  <c r="AA78" i="13"/>
  <c r="BY95" i="12"/>
  <c r="BX108" i="12"/>
  <c r="AG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H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I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J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K2" i="17" l="1"/>
  <c r="L3" i="19"/>
  <c r="BU81" i="12"/>
  <c r="P72" i="16"/>
  <c r="BT131" i="12"/>
  <c r="Q72" i="16"/>
  <c r="BU82" i="12"/>
  <c r="BU132" i="12"/>
  <c r="N7" i="12"/>
  <c r="B12" i="13"/>
  <c r="D13" i="16" s="1"/>
  <c r="CG60" i="12"/>
  <c r="CF71" i="12"/>
  <c r="CE121" i="12"/>
  <c r="CC108" i="12"/>
  <c r="AA83" i="13"/>
  <c r="CD95" i="12"/>
  <c r="AL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M2" i="17" l="1"/>
  <c r="N3" i="19"/>
  <c r="BW81" i="12"/>
  <c r="BW62" i="12"/>
  <c r="BV132" i="12"/>
  <c r="P74" i="16"/>
  <c r="BV131" i="12"/>
  <c r="Q74" i="16"/>
  <c r="BW82" i="12"/>
  <c r="P7" i="12"/>
  <c r="B14" i="13"/>
  <c r="D15" i="16" s="1"/>
  <c r="CI60" i="12"/>
  <c r="CH71" i="12"/>
  <c r="CG121" i="12"/>
  <c r="CE108" i="12"/>
  <c r="AA85" i="13"/>
  <c r="CF95" i="12"/>
  <c r="E24" i="12"/>
  <c r="AN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AO2" i="17" l="1"/>
  <c r="P3" i="19"/>
  <c r="P78" i="16"/>
  <c r="BY81" i="12"/>
  <c r="BZ81" i="12" s="1"/>
  <c r="BX132" i="12"/>
  <c r="P76" i="16"/>
  <c r="BY62" i="12"/>
  <c r="BY82" i="12"/>
  <c r="BZ82" i="12" s="1"/>
  <c r="CA82" i="12" s="1"/>
  <c r="Q76" i="16"/>
  <c r="BX131" i="12"/>
  <c r="R7" i="12"/>
  <c r="B16" i="13"/>
  <c r="D17" i="16" s="1"/>
  <c r="CK60" i="12"/>
  <c r="CJ71" i="12"/>
  <c r="CI121" i="12"/>
  <c r="CG108" i="12"/>
  <c r="AA87" i="13"/>
  <c r="CH95" i="12"/>
  <c r="N25" i="12"/>
  <c r="AP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Q2" i="17" l="1"/>
  <c r="R3" i="19"/>
  <c r="DY81" i="12"/>
  <c r="DZ81" i="12" s="1"/>
  <c r="CA132" i="12"/>
  <c r="P79" i="16"/>
  <c r="CB62" i="12"/>
  <c r="Q80" i="16"/>
  <c r="CB131" i="12"/>
  <c r="CC82" i="12"/>
  <c r="T7" i="12"/>
  <c r="B18" i="13"/>
  <c r="D19" i="16" s="1"/>
  <c r="CM60" i="12"/>
  <c r="CL71" i="12"/>
  <c r="CK121" i="12"/>
  <c r="CI108" i="12"/>
  <c r="AA89" i="13"/>
  <c r="CJ95" i="12"/>
  <c r="E27" i="12"/>
  <c r="AR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S2" i="17" l="1"/>
  <c r="T3" i="19"/>
  <c r="CD62" i="12"/>
  <c r="P81" i="16"/>
  <c r="CC132" i="12"/>
  <c r="CE82" i="12"/>
  <c r="Q82" i="16"/>
  <c r="CF82" i="12"/>
  <c r="CD131" i="12"/>
  <c r="V7" i="12"/>
  <c r="B20" i="13"/>
  <c r="D21" i="16" s="1"/>
  <c r="CO60" i="12"/>
  <c r="CN71" i="12"/>
  <c r="CM121" i="12"/>
  <c r="CK108" i="12"/>
  <c r="AA91" i="13"/>
  <c r="CL95" i="12"/>
  <c r="AT2" i="17" l="1"/>
  <c r="U3" i="19"/>
  <c r="CE62" i="12"/>
  <c r="CD132" i="12"/>
  <c r="P82" i="16"/>
  <c r="Q84" i="16"/>
  <c r="CF131" i="12"/>
  <c r="CE131" i="12"/>
  <c r="Q83" i="16"/>
  <c r="CG82" i="12"/>
  <c r="CH82" i="12" s="1"/>
  <c r="CI82" i="12" s="1"/>
  <c r="W7" i="12"/>
  <c r="B21" i="13"/>
  <c r="D22" i="16" s="1"/>
  <c r="CP60" i="12"/>
  <c r="CO71" i="12"/>
  <c r="CL108" i="12"/>
  <c r="CN121" i="12"/>
  <c r="CM95" i="12"/>
  <c r="AA92" i="13"/>
  <c r="AU2" i="17" l="1"/>
  <c r="V3" i="19"/>
  <c r="CF62" i="12"/>
  <c r="CE132" i="12"/>
  <c r="P83" i="16"/>
  <c r="CH131" i="12"/>
  <c r="Q86" i="16"/>
  <c r="CI131" i="12"/>
  <c r="Q87" i="16"/>
  <c r="Q85" i="16"/>
  <c r="CG131" i="12"/>
  <c r="CJ82" i="12"/>
  <c r="X7" i="12"/>
  <c r="B22" i="13"/>
  <c r="D23" i="16" s="1"/>
  <c r="CQ60" i="12"/>
  <c r="CP71" i="12"/>
  <c r="CO121" i="12"/>
  <c r="CM108" i="12"/>
  <c r="AA93" i="13"/>
  <c r="CN95" i="12"/>
  <c r="AV2" i="17" l="1"/>
  <c r="W3" i="19"/>
  <c r="P84" i="16"/>
  <c r="CF132" i="12"/>
  <c r="CG62" i="12"/>
  <c r="CJ131" i="12"/>
  <c r="Q88" i="16"/>
  <c r="CK82" i="12"/>
  <c r="Q89" i="16" s="1"/>
  <c r="Y7" i="12"/>
  <c r="B23" i="13"/>
  <c r="D24" i="16" s="1"/>
  <c r="CR60" i="12"/>
  <c r="CQ71" i="12"/>
  <c r="CN108" i="12"/>
  <c r="CP121" i="12"/>
  <c r="CO95" i="12"/>
  <c r="AA94" i="13"/>
  <c r="AW2" i="17" l="1"/>
  <c r="X3" i="19"/>
  <c r="CG132" i="12"/>
  <c r="P85" i="16"/>
  <c r="CH62" i="12"/>
  <c r="CK131" i="12"/>
  <c r="CL82" i="12"/>
  <c r="Z7" i="12"/>
  <c r="B24" i="13"/>
  <c r="D25" i="16" s="1"/>
  <c r="CS60" i="12"/>
  <c r="CR71" i="12"/>
  <c r="CQ121" i="12"/>
  <c r="CO108" i="12"/>
  <c r="AA95" i="13"/>
  <c r="CP95" i="12"/>
  <c r="AX2" i="17" l="1"/>
  <c r="Y3" i="19"/>
  <c r="P86" i="16"/>
  <c r="CH132" i="12"/>
  <c r="CI62" i="12"/>
  <c r="CL131" i="12"/>
  <c r="Q90" i="16"/>
  <c r="CM82" i="12"/>
  <c r="Q91" i="16" s="1"/>
  <c r="AA7" i="12"/>
  <c r="B25" i="13"/>
  <c r="D26" i="16" s="1"/>
  <c r="CT60" i="12"/>
  <c r="CS71" i="12"/>
  <c r="CQ95" i="12"/>
  <c r="CP108" i="12"/>
  <c r="CR121" i="12"/>
  <c r="AA96" i="13"/>
  <c r="AY2" i="17" l="1"/>
  <c r="Z3" i="19"/>
  <c r="CJ62" i="12"/>
  <c r="CK62" i="12"/>
  <c r="CK132" i="12" s="1"/>
  <c r="P87" i="16"/>
  <c r="CI132" i="12"/>
  <c r="CM131" i="12"/>
  <c r="CN82" i="12"/>
  <c r="Q92" i="16" s="1"/>
  <c r="AB7" i="12"/>
  <c r="B26" i="13"/>
  <c r="D27" i="16" s="1"/>
  <c r="CL62" i="12"/>
  <c r="CU60" i="12"/>
  <c r="CT71" i="12"/>
  <c r="CQ108" i="12"/>
  <c r="CS121" i="12"/>
  <c r="AA97" i="13"/>
  <c r="CR95" i="12"/>
  <c r="AZ2" i="17" l="1"/>
  <c r="AA3" i="19"/>
  <c r="P89" i="16"/>
  <c r="P88" i="16"/>
  <c r="CJ132" i="12"/>
  <c r="CL132" i="12"/>
  <c r="P90" i="16"/>
  <c r="CO82" i="12"/>
  <c r="Q93" i="16" s="1"/>
  <c r="CN131" i="12"/>
  <c r="CM62" i="12"/>
  <c r="AC7" i="12"/>
  <c r="B27" i="13"/>
  <c r="D28" i="16" s="1"/>
  <c r="CV60" i="12"/>
  <c r="CU71" i="12"/>
  <c r="CT121" i="12"/>
  <c r="CR108" i="12"/>
  <c r="CS95" i="12"/>
  <c r="AA98" i="13"/>
  <c r="BA2" i="17" l="1"/>
  <c r="AB3" i="19"/>
  <c r="CM132" i="12"/>
  <c r="P91" i="16"/>
  <c r="CO131" i="12"/>
  <c r="CP82" i="12"/>
  <c r="Q94" i="16" s="1"/>
  <c r="AD7" i="12"/>
  <c r="B28" i="13"/>
  <c r="D29" i="16" s="1"/>
  <c r="CN62" i="12"/>
  <c r="CW60" i="12"/>
  <c r="CV71" i="12"/>
  <c r="CS108" i="12"/>
  <c r="CU121" i="12"/>
  <c r="AA99" i="13"/>
  <c r="CT95" i="12"/>
  <c r="BB2" i="17" l="1"/>
  <c r="AC3" i="19"/>
  <c r="CN132" i="12"/>
  <c r="P92" i="16"/>
  <c r="CP131" i="12"/>
  <c r="CQ82" i="12"/>
  <c r="Q95" i="16" s="1"/>
  <c r="CO62" i="12"/>
  <c r="AE7" i="12"/>
  <c r="B29" i="13"/>
  <c r="D30" i="16" s="1"/>
  <c r="CX60" i="12"/>
  <c r="CW71" i="12"/>
  <c r="CU95" i="12"/>
  <c r="CV121" i="12"/>
  <c r="CT108" i="12"/>
  <c r="AA100" i="13"/>
  <c r="BC2" i="17" l="1"/>
  <c r="AD3" i="19"/>
  <c r="CO132" i="12"/>
  <c r="P93" i="16"/>
  <c r="CQ131" i="12"/>
  <c r="CR82" i="12"/>
  <c r="AF7" i="12"/>
  <c r="B30" i="13"/>
  <c r="D31" i="16" s="1"/>
  <c r="CP62" i="12"/>
  <c r="CY60" i="12"/>
  <c r="CX71" i="12"/>
  <c r="CW121" i="12"/>
  <c r="CU108" i="12"/>
  <c r="AA101" i="13"/>
  <c r="CV95" i="12"/>
  <c r="BD2" i="17" l="1"/>
  <c r="AE3" i="19"/>
  <c r="CP132" i="12"/>
  <c r="P94" i="16"/>
  <c r="CR131" i="12"/>
  <c r="Q96" i="16"/>
  <c r="CS82" i="12"/>
  <c r="Q97" i="16" s="1"/>
  <c r="CQ62" i="12"/>
  <c r="AG7" i="12"/>
  <c r="B31" i="13"/>
  <c r="D32" i="16" s="1"/>
  <c r="CZ60" i="12"/>
  <c r="CY71" i="12"/>
  <c r="CW95" i="12"/>
  <c r="CX121" i="12"/>
  <c r="CV108" i="12"/>
  <c r="AA102" i="13"/>
  <c r="BE2" i="17" l="1"/>
  <c r="AF3" i="19"/>
  <c r="CQ132" i="12"/>
  <c r="P95" i="16"/>
  <c r="CS131" i="12"/>
  <c r="CT82" i="12"/>
  <c r="AH7" i="12"/>
  <c r="B32" i="13"/>
  <c r="D33" i="16" s="1"/>
  <c r="CR62" i="12"/>
  <c r="DA60" i="12"/>
  <c r="CZ71" i="12"/>
  <c r="CW108" i="12"/>
  <c r="CY121" i="12"/>
  <c r="AA103" i="13"/>
  <c r="CX95" i="12"/>
  <c r="BF2" i="17" l="1"/>
  <c r="AG3" i="19"/>
  <c r="CR132" i="12"/>
  <c r="P96" i="16"/>
  <c r="CU82" i="12"/>
  <c r="Q99" i="16" s="1"/>
  <c r="Q98" i="16"/>
  <c r="CT131" i="12"/>
  <c r="CS62" i="12"/>
  <c r="AI7" i="12"/>
  <c r="B33" i="13"/>
  <c r="D34" i="16" s="1"/>
  <c r="DB60" i="12"/>
  <c r="DA71" i="12"/>
  <c r="CY95" i="12"/>
  <c r="CZ121" i="12"/>
  <c r="CX108" i="12"/>
  <c r="AA104" i="13"/>
  <c r="BG2" i="17" l="1"/>
  <c r="AH3" i="19"/>
  <c r="CV82" i="12"/>
  <c r="Q100" i="16" s="1"/>
  <c r="CU131" i="12"/>
  <c r="CS132" i="12"/>
  <c r="P97" i="16"/>
  <c r="CV131" i="12"/>
  <c r="CW82" i="12"/>
  <c r="Q101" i="16" s="1"/>
  <c r="AJ7" i="12"/>
  <c r="B34" i="13"/>
  <c r="D35" i="16" s="1"/>
  <c r="CT62" i="12"/>
  <c r="DC60" i="12"/>
  <c r="DB71" i="12"/>
  <c r="CY108" i="12"/>
  <c r="DA121" i="12"/>
  <c r="AA105" i="13"/>
  <c r="CZ95" i="12"/>
  <c r="BH2" i="17" l="1"/>
  <c r="AI3" i="19"/>
  <c r="CT132" i="12"/>
  <c r="P98" i="16"/>
  <c r="CW131" i="12"/>
  <c r="CX82" i="12"/>
  <c r="Q102" i="16" s="1"/>
  <c r="CU62" i="12"/>
  <c r="AK7" i="12"/>
  <c r="B35" i="13"/>
  <c r="D36" i="16" s="1"/>
  <c r="DD60" i="12"/>
  <c r="DC71" i="12"/>
  <c r="DA95" i="12"/>
  <c r="DB121" i="12"/>
  <c r="CZ108" i="12"/>
  <c r="AA106" i="13"/>
  <c r="BI2" i="17" l="1"/>
  <c r="AJ3" i="19"/>
  <c r="CU132" i="12"/>
  <c r="P99" i="16"/>
  <c r="CY82" i="12"/>
  <c r="Q103" i="16" s="1"/>
  <c r="CX131" i="12"/>
  <c r="AL7" i="12"/>
  <c r="B36" i="13"/>
  <c r="D37" i="16" s="1"/>
  <c r="CV62" i="12"/>
  <c r="DE60" i="12"/>
  <c r="DD71" i="12"/>
  <c r="DA108" i="12"/>
  <c r="DC121" i="12"/>
  <c r="AA107" i="13"/>
  <c r="DB95" i="12"/>
  <c r="BJ2" i="17" l="1"/>
  <c r="AK3" i="19"/>
  <c r="CV132" i="12"/>
  <c r="P100" i="16"/>
  <c r="CY131" i="12"/>
  <c r="CZ82" i="12"/>
  <c r="Q104" i="16" s="1"/>
  <c r="CW62" i="12"/>
  <c r="AM7" i="12"/>
  <c r="B37" i="13"/>
  <c r="D38" i="16" s="1"/>
  <c r="DF60" i="12"/>
  <c r="DE71" i="12"/>
  <c r="DC95" i="12"/>
  <c r="DD121" i="12"/>
  <c r="DB108" i="12"/>
  <c r="AA108" i="13"/>
  <c r="BK2" i="17" l="1"/>
  <c r="AL3" i="19"/>
  <c r="CW132" i="12"/>
  <c r="P101" i="16"/>
  <c r="CZ131" i="12"/>
  <c r="DA82" i="12"/>
  <c r="Q105" i="16" s="1"/>
  <c r="AN7" i="12"/>
  <c r="B38" i="13"/>
  <c r="D39" i="16" s="1"/>
  <c r="CX62" i="12"/>
  <c r="DG60" i="12"/>
  <c r="DF71" i="12"/>
  <c r="DC108" i="12"/>
  <c r="DE121" i="12"/>
  <c r="AA109" i="13"/>
  <c r="DD95" i="12"/>
  <c r="BL2" i="17" l="1"/>
  <c r="AM3" i="19"/>
  <c r="CX132" i="12"/>
  <c r="P102" i="16"/>
  <c r="DA131" i="12"/>
  <c r="DB82" i="12"/>
  <c r="Q106" i="16" s="1"/>
  <c r="CY62" i="12"/>
  <c r="AO7" i="12"/>
  <c r="B39" i="13"/>
  <c r="D40" i="16" s="1"/>
  <c r="DH60" i="12"/>
  <c r="DG71" i="12"/>
  <c r="DE95" i="12"/>
  <c r="DF121" i="12"/>
  <c r="DD108" i="12"/>
  <c r="AA110" i="13"/>
  <c r="BM2" i="17" l="1"/>
  <c r="AN3" i="19"/>
  <c r="CY132" i="12"/>
  <c r="P103" i="16"/>
  <c r="DB131" i="12"/>
  <c r="DC82" i="12"/>
  <c r="Q107" i="16" s="1"/>
  <c r="AP7" i="12"/>
  <c r="B40" i="13"/>
  <c r="D41" i="16" s="1"/>
  <c r="CZ62" i="12"/>
  <c r="DI60" i="12"/>
  <c r="DH71" i="12"/>
  <c r="DE108" i="12"/>
  <c r="DG121" i="12"/>
  <c r="AA111" i="13"/>
  <c r="DF95" i="12"/>
  <c r="BN2" i="17" l="1"/>
  <c r="AO3" i="19"/>
  <c r="CZ132" i="12"/>
  <c r="P104" i="16"/>
  <c r="DC131" i="12"/>
  <c r="DD82" i="12"/>
  <c r="Q108" i="16" s="1"/>
  <c r="DA62" i="12"/>
  <c r="AQ7" i="12"/>
  <c r="B41" i="13"/>
  <c r="D42" i="16" s="1"/>
  <c r="DJ60" i="12"/>
  <c r="DI71" i="12"/>
  <c r="DG95" i="12"/>
  <c r="DH121" i="12"/>
  <c r="DF108" i="12"/>
  <c r="AA112" i="13"/>
  <c r="BO2" i="17" l="1"/>
  <c r="AP3" i="19"/>
  <c r="DA132" i="12"/>
  <c r="P105" i="16"/>
  <c r="DD131" i="12"/>
  <c r="DE82" i="12"/>
  <c r="AR7" i="12"/>
  <c r="B42" i="13"/>
  <c r="D43" i="16" s="1"/>
  <c r="DB62" i="12"/>
  <c r="DK60" i="12"/>
  <c r="DJ71" i="12"/>
  <c r="DG108" i="12"/>
  <c r="DI121" i="12"/>
  <c r="AA113" i="13"/>
  <c r="DH95" i="12"/>
  <c r="BP2" i="17" l="1"/>
  <c r="AQ3" i="19"/>
  <c r="DB132" i="12"/>
  <c r="P106" i="16"/>
  <c r="DE131" i="12"/>
  <c r="Q109" i="16"/>
  <c r="DF82" i="12"/>
  <c r="Q110" i="16" s="1"/>
  <c r="DC62" i="12"/>
  <c r="AS7" i="12"/>
  <c r="B43" i="13"/>
  <c r="D44" i="16" s="1"/>
  <c r="DL60" i="12"/>
  <c r="DK71" i="12"/>
  <c r="DI95" i="12"/>
  <c r="DJ121" i="12"/>
  <c r="DH108" i="12"/>
  <c r="AA114" i="13"/>
  <c r="BQ2" i="17" l="1"/>
  <c r="AR3" i="19"/>
  <c r="DC132" i="12"/>
  <c r="P107" i="16"/>
  <c r="DF131" i="12"/>
  <c r="DG82" i="12"/>
  <c r="Q111" i="16" s="1"/>
  <c r="AT7" i="12"/>
  <c r="B44" i="13"/>
  <c r="D45" i="16" s="1"/>
  <c r="DD62" i="12"/>
  <c r="DM60" i="12"/>
  <c r="DL71" i="12"/>
  <c r="DI108" i="12"/>
  <c r="DK121" i="12"/>
  <c r="AA115" i="13"/>
  <c r="DJ95" i="12"/>
  <c r="BR2" i="17" l="1"/>
  <c r="AS3" i="19"/>
  <c r="DD132" i="12"/>
  <c r="P108" i="16"/>
  <c r="DG131" i="12"/>
  <c r="DH82" i="12"/>
  <c r="Q112" i="16" s="1"/>
  <c r="DE62" i="12"/>
  <c r="AU7" i="12"/>
  <c r="B45" i="13"/>
  <c r="D46" i="16" s="1"/>
  <c r="DN60" i="12"/>
  <c r="DM71" i="12"/>
  <c r="DL121" i="12"/>
  <c r="DJ108" i="12"/>
  <c r="DK95" i="12"/>
  <c r="AA116" i="13"/>
  <c r="BS2" i="17" l="1"/>
  <c r="AT3" i="19"/>
  <c r="DE132" i="12"/>
  <c r="P109" i="16"/>
  <c r="DH131" i="12"/>
  <c r="DI82" i="12"/>
  <c r="Q113" i="16" s="1"/>
  <c r="AV7" i="12"/>
  <c r="B46" i="13"/>
  <c r="D47" i="16" s="1"/>
  <c r="DF62" i="12"/>
  <c r="DO60" i="12"/>
  <c r="DN71" i="12"/>
  <c r="DK108" i="12"/>
  <c r="DM121" i="12"/>
  <c r="AA117" i="13"/>
  <c r="DL95" i="12"/>
  <c r="BT2" i="17" l="1"/>
  <c r="AU3" i="19"/>
  <c r="DF132" i="12"/>
  <c r="P110" i="16"/>
  <c r="DI131" i="12"/>
  <c r="DJ82" i="12"/>
  <c r="Q114" i="16" s="1"/>
  <c r="DG62" i="12"/>
  <c r="AW7" i="12"/>
  <c r="B47" i="13"/>
  <c r="D48" i="16" s="1"/>
  <c r="DP60" i="12"/>
  <c r="DO71" i="12"/>
  <c r="DM95" i="12"/>
  <c r="DN121" i="12"/>
  <c r="DL108" i="12"/>
  <c r="AA118" i="13"/>
  <c r="BU2" i="17" l="1"/>
  <c r="AV3" i="19"/>
  <c r="DG132" i="12"/>
  <c r="P111" i="16"/>
  <c r="DJ131" i="12"/>
  <c r="DK82" i="12"/>
  <c r="Q115" i="16" s="1"/>
  <c r="AX7" i="12"/>
  <c r="B48" i="13"/>
  <c r="D49" i="16" s="1"/>
  <c r="DH62" i="12"/>
  <c r="DQ60" i="12"/>
  <c r="DP71" i="12"/>
  <c r="DM108" i="12"/>
  <c r="DO121" i="12"/>
  <c r="AA119" i="13"/>
  <c r="DN95" i="12"/>
  <c r="BV2" i="17" l="1"/>
  <c r="AW3" i="19"/>
  <c r="DH132" i="12"/>
  <c r="P112" i="16"/>
  <c r="DK131" i="12"/>
  <c r="DL82" i="12"/>
  <c r="Q116" i="16" s="1"/>
  <c r="DI62" i="12"/>
  <c r="AY7" i="12"/>
  <c r="B49" i="13"/>
  <c r="D50" i="16" s="1"/>
  <c r="DR60" i="12"/>
  <c r="DQ71" i="12"/>
  <c r="DO95" i="12"/>
  <c r="DP121" i="12"/>
  <c r="DN108" i="12"/>
  <c r="AA120" i="13"/>
  <c r="BW2" i="17" l="1"/>
  <c r="AX3" i="19"/>
  <c r="DI132" i="12"/>
  <c r="P113" i="16"/>
  <c r="DL131" i="12"/>
  <c r="DM82" i="12"/>
  <c r="AZ7" i="12"/>
  <c r="B50" i="13"/>
  <c r="D51" i="16" s="1"/>
  <c r="DJ62" i="12"/>
  <c r="DS60" i="12"/>
  <c r="DR71" i="12"/>
  <c r="DO108" i="12"/>
  <c r="DQ121" i="12"/>
  <c r="AA121" i="13"/>
  <c r="DP95" i="12"/>
  <c r="BX2" i="17" l="1"/>
  <c r="AY3" i="19"/>
  <c r="DJ132" i="12"/>
  <c r="P114" i="16"/>
  <c r="DM131" i="12"/>
  <c r="Q117" i="16"/>
  <c r="DN82" i="12"/>
  <c r="Q118" i="16" s="1"/>
  <c r="DK62" i="12"/>
  <c r="BA7" i="12"/>
  <c r="B51" i="13"/>
  <c r="D52" i="16" s="1"/>
  <c r="DS71" i="12"/>
  <c r="DQ95" i="12"/>
  <c r="DR121" i="12"/>
  <c r="DP108" i="12"/>
  <c r="AA122" i="13"/>
  <c r="BY2" i="17" l="1"/>
  <c r="AZ3" i="19"/>
  <c r="DK132" i="12"/>
  <c r="P115" i="16"/>
  <c r="DN131" i="12"/>
  <c r="DO82" i="12"/>
  <c r="Q119" i="16" s="1"/>
  <c r="BB7" i="12"/>
  <c r="B52" i="13"/>
  <c r="D53" i="16" s="1"/>
  <c r="DL62" i="12"/>
  <c r="ED71" i="12"/>
  <c r="DQ108" i="12"/>
  <c r="DS121" i="12"/>
  <c r="ED121" i="12"/>
  <c r="DR95" i="12"/>
  <c r="BZ2" i="17" l="1"/>
  <c r="BA3" i="19"/>
  <c r="DL132" i="12"/>
  <c r="P116" i="16"/>
  <c r="DO131" i="12"/>
  <c r="DP82" i="12"/>
  <c r="DM62" i="12"/>
  <c r="BC7" i="12"/>
  <c r="B53" i="13"/>
  <c r="D54" i="16" s="1"/>
  <c r="DR108" i="12"/>
  <c r="ED95" i="12"/>
  <c r="DS95" i="12"/>
  <c r="CA2" i="17" l="1"/>
  <c r="BB3" i="19"/>
  <c r="DM132" i="12"/>
  <c r="P117" i="16"/>
  <c r="DP131" i="12"/>
  <c r="Q120" i="16"/>
  <c r="DQ82" i="12"/>
  <c r="BD7" i="12"/>
  <c r="B54" i="13"/>
  <c r="D55" i="16" s="1"/>
  <c r="DN62" i="12"/>
  <c r="DS108" i="12"/>
  <c r="ED108" i="12"/>
  <c r="CB2" i="17" l="1"/>
  <c r="BC3" i="19"/>
  <c r="DN132" i="12"/>
  <c r="P118" i="16"/>
  <c r="DQ131" i="12"/>
  <c r="Q121" i="16"/>
  <c r="DR82" i="12"/>
  <c r="Q122" i="16" s="1"/>
  <c r="DO62" i="12"/>
  <c r="BE7" i="12"/>
  <c r="B55" i="13"/>
  <c r="D56" i="16" s="1"/>
  <c r="CC2" i="17" l="1"/>
  <c r="BD3" i="19"/>
  <c r="DO132" i="12"/>
  <c r="P119" i="16"/>
  <c r="DR131" i="12"/>
  <c r="DS82" i="12"/>
  <c r="BF7" i="12"/>
  <c r="B56" i="13"/>
  <c r="D57" i="16" s="1"/>
  <c r="DP62" i="12"/>
  <c r="CD2" i="17" l="1"/>
  <c r="BE3" i="19"/>
  <c r="Q123" i="16"/>
  <c r="DT82" i="12"/>
  <c r="DP132" i="12"/>
  <c r="P120" i="16"/>
  <c r="DS131" i="12"/>
  <c r="DQ62" i="12"/>
  <c r="BG7" i="12"/>
  <c r="B57" i="13"/>
  <c r="D58" i="16" s="1"/>
  <c r="CE2" i="17" l="1"/>
  <c r="BF3" i="19"/>
  <c r="DU82" i="12"/>
  <c r="Q124" i="16"/>
  <c r="DT62" i="12"/>
  <c r="DQ132" i="12"/>
  <c r="P121" i="16"/>
  <c r="BH7" i="12"/>
  <c r="B58" i="13"/>
  <c r="D59" i="16" s="1"/>
  <c r="DR62" i="12"/>
  <c r="CF2" i="17" l="1"/>
  <c r="BG3" i="19"/>
  <c r="Q125" i="16"/>
  <c r="DV82" i="12"/>
  <c r="DT132" i="12"/>
  <c r="P124" i="16"/>
  <c r="DU62" i="12"/>
  <c r="DR132" i="12"/>
  <c r="P122" i="16"/>
  <c r="DS62" i="12"/>
  <c r="BI7" i="12"/>
  <c r="B59" i="13"/>
  <c r="D60" i="16" s="1"/>
  <c r="CG2" i="17" l="1"/>
  <c r="BH3" i="19"/>
  <c r="Q126" i="16"/>
  <c r="DW82" i="12"/>
  <c r="P125" i="16"/>
  <c r="DU132" i="12"/>
  <c r="DV62" i="12"/>
  <c r="DS132" i="12"/>
  <c r="P123" i="16"/>
  <c r="BJ7" i="12"/>
  <c r="B60" i="13"/>
  <c r="D61" i="16" s="1"/>
  <c r="CH2" i="17" l="1"/>
  <c r="BI3" i="19"/>
  <c r="Q127" i="16"/>
  <c r="DX82" i="12"/>
  <c r="DV132" i="12"/>
  <c r="P126" i="16"/>
  <c r="DW62" i="12"/>
  <c r="BK7" i="12"/>
  <c r="B61" i="13"/>
  <c r="D62" i="16" s="1"/>
  <c r="CI2" i="17" l="1"/>
  <c r="BJ3" i="19"/>
  <c r="Q128" i="16"/>
  <c r="DY82" i="12"/>
  <c r="Q129" i="16" s="1"/>
  <c r="P127" i="16"/>
  <c r="DW132" i="12"/>
  <c r="DX62" i="12"/>
  <c r="BL7" i="12"/>
  <c r="B62" i="13"/>
  <c r="D63" i="16" s="1"/>
  <c r="CJ2" i="17" l="1"/>
  <c r="BK3" i="19"/>
  <c r="DZ82" i="12"/>
  <c r="Q130" i="16" s="1"/>
  <c r="DX132" i="12"/>
  <c r="P128" i="16"/>
  <c r="DY62" i="12"/>
  <c r="BM7" i="12"/>
  <c r="B63" i="13"/>
  <c r="D64" i="16" s="1"/>
  <c r="CK2" i="17" l="1"/>
  <c r="BL3" i="19"/>
  <c r="EA82" i="12"/>
  <c r="Q131" i="16" s="1"/>
  <c r="P129" i="16"/>
  <c r="DY132" i="12"/>
  <c r="DZ62" i="12"/>
  <c r="BN7" i="12"/>
  <c r="B64" i="13"/>
  <c r="D65" i="16" s="1"/>
  <c r="CL2" i="17" l="1"/>
  <c r="BM3" i="19"/>
  <c r="EB82" i="12"/>
  <c r="Q132" i="16" s="1"/>
  <c r="DZ132" i="12"/>
  <c r="P130" i="16"/>
  <c r="EA62" i="12"/>
  <c r="BO7" i="12"/>
  <c r="B65" i="13"/>
  <c r="D66" i="16" s="1"/>
  <c r="CM2" i="17" l="1"/>
  <c r="BN3" i="19"/>
  <c r="EC82" i="12"/>
  <c r="Q133" i="16" s="1"/>
  <c r="P131" i="16"/>
  <c r="EA132" i="12"/>
  <c r="EB62" i="12"/>
  <c r="BP7" i="12"/>
  <c r="B66" i="13"/>
  <c r="D67" i="16" s="1"/>
  <c r="CN2" i="17" l="1"/>
  <c r="BO3" i="19"/>
  <c r="ED82" i="12"/>
  <c r="Q134" i="16" s="1"/>
  <c r="EB132" i="12"/>
  <c r="P132" i="16"/>
  <c r="EC62" i="12"/>
  <c r="ED62" i="12"/>
  <c r="P134" i="16" s="1"/>
  <c r="BQ7" i="12"/>
  <c r="B67" i="13"/>
  <c r="D68" i="16" s="1"/>
  <c r="CO2" i="17" l="1"/>
  <c r="BP3" i="19"/>
  <c r="ED131" i="12"/>
  <c r="P133" i="16"/>
  <c r="EC132" i="12"/>
  <c r="ED132" i="12"/>
  <c r="E17" i="14"/>
  <c r="BR7" i="12"/>
  <c r="B68" i="13"/>
  <c r="D69" i="16" s="1"/>
  <c r="CP2" i="17" l="1"/>
  <c r="BQ3" i="19"/>
  <c r="BS7" i="12"/>
  <c r="B69" i="13"/>
  <c r="D70" i="16" s="1"/>
  <c r="CQ2" i="17" l="1"/>
  <c r="BR3" i="19"/>
  <c r="BT7" i="12"/>
  <c r="B70" i="13"/>
  <c r="D71" i="16" s="1"/>
  <c r="CR2" i="17" l="1"/>
  <c r="BS3" i="19"/>
  <c r="BU7" i="12"/>
  <c r="B71" i="13"/>
  <c r="D72" i="16" s="1"/>
  <c r="CS2" i="17" l="1"/>
  <c r="BT3" i="19"/>
  <c r="BV7" i="12"/>
  <c r="B72" i="13"/>
  <c r="D73" i="16" s="1"/>
  <c r="CT2" i="17" l="1"/>
  <c r="BU3" i="19"/>
  <c r="BW7" i="12"/>
  <c r="B73" i="13"/>
  <c r="D74" i="16" s="1"/>
  <c r="CU2" i="17" l="1"/>
  <c r="BV3" i="19"/>
  <c r="BX7" i="12"/>
  <c r="B74" i="13"/>
  <c r="D75" i="16" s="1"/>
  <c r="CV2" i="17" l="1"/>
  <c r="BW3" i="19"/>
  <c r="BY7" i="12"/>
  <c r="B75" i="13"/>
  <c r="D76" i="16" s="1"/>
  <c r="CW2" i="17" l="1"/>
  <c r="BX3" i="19"/>
  <c r="BZ7" i="12"/>
  <c r="B76" i="13"/>
  <c r="D77" i="16" s="1"/>
  <c r="CX2" i="17" l="1"/>
  <c r="BY3" i="19"/>
  <c r="CA7" i="12"/>
  <c r="B77" i="13"/>
  <c r="D78" i="16" s="1"/>
  <c r="CY2" i="17" l="1"/>
  <c r="BZ3" i="19"/>
  <c r="CB7" i="12"/>
  <c r="B78" i="13"/>
  <c r="D79" i="16" s="1"/>
  <c r="CZ2" i="17" l="1"/>
  <c r="CA3" i="19"/>
  <c r="CC7" i="12"/>
  <c r="B79" i="13"/>
  <c r="D80" i="16" s="1"/>
  <c r="DA2" i="17" l="1"/>
  <c r="CB3" i="19"/>
  <c r="CD7" i="12"/>
  <c r="B80" i="13"/>
  <c r="D81" i="16" s="1"/>
  <c r="DB2" i="17" l="1"/>
  <c r="CC3" i="19"/>
  <c r="CE7" i="12"/>
  <c r="B81" i="13"/>
  <c r="D82" i="16" s="1"/>
  <c r="DC2" i="17" l="1"/>
  <c r="CD3" i="19"/>
  <c r="CF7" i="12"/>
  <c r="B82" i="13"/>
  <c r="D83" i="16" s="1"/>
  <c r="DD2" i="17" l="1"/>
  <c r="CE3" i="19"/>
  <c r="CG7" i="12"/>
  <c r="B83" i="13"/>
  <c r="D84" i="16" s="1"/>
  <c r="DE2" i="17" l="1"/>
  <c r="CF3" i="19"/>
  <c r="CH7" i="12"/>
  <c r="B84" i="13"/>
  <c r="D85" i="16" s="1"/>
  <c r="DF2" i="17" l="1"/>
  <c r="CG3" i="19"/>
  <c r="CI7" i="12"/>
  <c r="B85" i="13"/>
  <c r="D86" i="16" s="1"/>
  <c r="DG2" i="17" l="1"/>
  <c r="CH3" i="19"/>
  <c r="CJ7" i="12"/>
  <c r="B86" i="13"/>
  <c r="D87" i="16" s="1"/>
  <c r="DH2" i="17" l="1"/>
  <c r="CI3" i="19"/>
  <c r="CK7" i="12"/>
  <c r="B87" i="13"/>
  <c r="D88" i="16" s="1"/>
  <c r="DI2" i="17" l="1"/>
  <c r="CJ3" i="19"/>
  <c r="CL7" i="12"/>
  <c r="B88" i="13"/>
  <c r="D89" i="16" s="1"/>
  <c r="DJ2" i="17" l="1"/>
  <c r="CK3" i="19"/>
  <c r="CM7" i="12"/>
  <c r="B89" i="13"/>
  <c r="D90" i="16" s="1"/>
  <c r="DK2" i="17" l="1"/>
  <c r="CL3" i="19"/>
  <c r="CN7" i="12"/>
  <c r="B90" i="13"/>
  <c r="D91" i="16" s="1"/>
  <c r="DL2" i="17" l="1"/>
  <c r="CM3" i="19"/>
  <c r="CO7" i="12"/>
  <c r="B91" i="13"/>
  <c r="D92" i="16" s="1"/>
  <c r="DM2" i="17" l="1"/>
  <c r="CN3" i="19"/>
  <c r="CP7" i="12"/>
  <c r="B92" i="13"/>
  <c r="D93" i="16" s="1"/>
  <c r="DN2" i="17" l="1"/>
  <c r="CO3" i="19"/>
  <c r="CQ7" i="12"/>
  <c r="B93" i="13"/>
  <c r="D94" i="16" s="1"/>
  <c r="DO2" i="17" l="1"/>
  <c r="CP3" i="19"/>
  <c r="CR7" i="12"/>
  <c r="B94" i="13"/>
  <c r="D95" i="16" s="1"/>
  <c r="DP2" i="17" l="1"/>
  <c r="CQ3" i="19"/>
  <c r="CS7" i="12"/>
  <c r="B95" i="13"/>
  <c r="D96" i="16" s="1"/>
  <c r="DQ2" i="17" l="1"/>
  <c r="CR3" i="19"/>
  <c r="CT7" i="12"/>
  <c r="B96" i="13"/>
  <c r="D97" i="16" s="1"/>
  <c r="DR2" i="17" l="1"/>
  <c r="CS3" i="19"/>
  <c r="CU7" i="12"/>
  <c r="B97" i="13"/>
  <c r="D98" i="16" s="1"/>
  <c r="DS2" i="17" l="1"/>
  <c r="CT3" i="19"/>
  <c r="CV7" i="12"/>
  <c r="B98" i="13"/>
  <c r="D99" i="16" s="1"/>
  <c r="DT2" i="17" l="1"/>
  <c r="CU3" i="19"/>
  <c r="CW7" i="12"/>
  <c r="B99" i="13"/>
  <c r="D100" i="16" s="1"/>
  <c r="DU2" i="17" l="1"/>
  <c r="CV3" i="19"/>
  <c r="CX7" i="12"/>
  <c r="B100" i="13"/>
  <c r="D101" i="16" s="1"/>
  <c r="DV2" i="17" l="1"/>
  <c r="CW3" i="19"/>
  <c r="CY7" i="12"/>
  <c r="B101" i="13"/>
  <c r="D102" i="16" s="1"/>
  <c r="DW2" i="17" l="1"/>
  <c r="CX3" i="19"/>
  <c r="CZ7" i="12"/>
  <c r="B102" i="13"/>
  <c r="D103" i="16" s="1"/>
  <c r="DX2" i="17" l="1"/>
  <c r="CY3" i="19"/>
  <c r="DA7" i="12"/>
  <c r="B103" i="13"/>
  <c r="D104" i="16" s="1"/>
  <c r="DY2" i="17" l="1"/>
  <c r="CZ3" i="19"/>
  <c r="DB7" i="12"/>
  <c r="B104" i="13"/>
  <c r="D105" i="16" s="1"/>
  <c r="DZ2" i="17" l="1"/>
  <c r="DA3" i="19"/>
  <c r="DC7" i="12"/>
  <c r="B105" i="13"/>
  <c r="D106" i="16" s="1"/>
  <c r="EA2" i="17" l="1"/>
  <c r="DB3" i="19"/>
  <c r="DD7" i="12"/>
  <c r="B106" i="13"/>
  <c r="D107" i="16" s="1"/>
  <c r="EB2" i="17" l="1"/>
  <c r="DC3" i="19"/>
  <c r="DE7" i="12"/>
  <c r="B107" i="13"/>
  <c r="D108" i="16" s="1"/>
  <c r="EC2" i="17" l="1"/>
  <c r="DD3" i="19"/>
  <c r="DF7" i="12"/>
  <c r="B108" i="13"/>
  <c r="D109" i="16" s="1"/>
  <c r="ED2" i="17" l="1"/>
  <c r="DE3" i="19"/>
  <c r="DG7" i="12"/>
  <c r="B109" i="13"/>
  <c r="D110" i="16" s="1"/>
  <c r="EE2" i="17" l="1"/>
  <c r="DF3" i="19"/>
  <c r="DH7" i="12"/>
  <c r="B110" i="13"/>
  <c r="D111" i="16" s="1"/>
  <c r="EF2" i="17" l="1"/>
  <c r="DG3" i="19"/>
  <c r="DI7" i="12"/>
  <c r="B111" i="13"/>
  <c r="D112" i="16" s="1"/>
  <c r="EG2" i="17" l="1"/>
  <c r="DH3" i="19"/>
  <c r="DJ7" i="12"/>
  <c r="B112" i="13"/>
  <c r="D113" i="16" s="1"/>
  <c r="EH2" i="17" l="1"/>
  <c r="DI3" i="19"/>
  <c r="DK7" i="12"/>
  <c r="B113" i="13"/>
  <c r="D114" i="16" s="1"/>
  <c r="EI2" i="17" l="1"/>
  <c r="DJ3" i="19"/>
  <c r="DL7" i="12"/>
  <c r="B114" i="13"/>
  <c r="D115" i="16" s="1"/>
  <c r="EJ2" i="17" l="1"/>
  <c r="DK3" i="19"/>
  <c r="DM7" i="12"/>
  <c r="B115" i="13"/>
  <c r="D116" i="16" s="1"/>
  <c r="EK2" i="17" l="1"/>
  <c r="DL3" i="19"/>
  <c r="DN7" i="12"/>
  <c r="B116" i="13"/>
  <c r="D117" i="16" s="1"/>
  <c r="EL2" i="17" l="1"/>
  <c r="DM3" i="19"/>
  <c r="DO7" i="12"/>
  <c r="B117" i="13"/>
  <c r="D118" i="16" s="1"/>
  <c r="EM2" i="17" l="1"/>
  <c r="DN3" i="19"/>
  <c r="DP7" i="12"/>
  <c r="B118" i="13"/>
  <c r="D119" i="16" s="1"/>
  <c r="EN2" i="17" l="1"/>
  <c r="DO3" i="19"/>
  <c r="DQ7" i="12"/>
  <c r="B119" i="13"/>
  <c r="D120" i="16" s="1"/>
  <c r="EO2" i="17" l="1"/>
  <c r="DP3" i="19"/>
  <c r="DR7" i="12"/>
  <c r="B120" i="13"/>
  <c r="D121" i="16" s="1"/>
  <c r="EP2" i="17" l="1"/>
  <c r="DQ3" i="19"/>
  <c r="DS7" i="12"/>
  <c r="DR3" i="19" s="1"/>
  <c r="B121" i="13"/>
  <c r="D122" i="16" s="1"/>
  <c r="EQ2" i="17" l="1"/>
  <c r="DT7" i="12"/>
  <c r="DS3" i="19" s="1"/>
  <c r="B122" i="13"/>
  <c r="D123" i="16" s="1"/>
  <c r="ER2" i="17" l="1"/>
  <c r="B123" i="13"/>
  <c r="D124" i="16" s="1"/>
  <c r="DU7" i="12"/>
  <c r="DT3" i="19" s="1"/>
  <c r="DV7" i="12" l="1"/>
  <c r="DU3" i="19" s="1"/>
  <c r="ES2" i="17"/>
  <c r="B124" i="13"/>
  <c r="D125" i="16" s="1"/>
  <c r="DW7" i="12" l="1"/>
  <c r="DV3" i="19" s="1"/>
  <c r="ET2" i="17"/>
  <c r="B125" i="13"/>
  <c r="D126" i="16" s="1"/>
  <c r="DX7" i="12" l="1"/>
  <c r="DW3" i="19" s="1"/>
  <c r="EU2" i="17"/>
  <c r="B126" i="13"/>
  <c r="D127" i="16" s="1"/>
  <c r="DY7" i="12" l="1"/>
  <c r="DX3" i="19" s="1"/>
  <c r="EV2" i="17"/>
  <c r="B127" i="13"/>
  <c r="D128" i="16" s="1"/>
  <c r="DZ7" i="12" l="1"/>
  <c r="DY3" i="19" s="1"/>
  <c r="EW2" i="17"/>
  <c r="B128" i="13"/>
  <c r="D129" i="16" s="1"/>
  <c r="EA7" i="12" l="1"/>
  <c r="DZ3" i="19" s="1"/>
  <c r="EX2" i="17"/>
  <c r="B129" i="13"/>
  <c r="D130" i="16" s="1"/>
  <c r="EB7" i="12" l="1"/>
  <c r="EA3" i="19" s="1"/>
  <c r="EY2" i="17"/>
  <c r="B130" i="13"/>
  <c r="D131" i="16" s="1"/>
  <c r="EC7" i="12" l="1"/>
  <c r="EB3" i="19" s="1"/>
  <c r="EZ2" i="17"/>
  <c r="B131" i="13"/>
  <c r="D132" i="16" s="1"/>
  <c r="ED7" i="12" l="1"/>
  <c r="EC3" i="19" s="1"/>
  <c r="FA2" i="17"/>
  <c r="B132" i="13"/>
  <c r="D133" i="16" s="1"/>
  <c r="FB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<sst xmlns="http://schemas.openxmlformats.org/spreadsheetml/2006/main" count="1226" uniqueCount="569">
  <si>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</si>
  <si>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</si>
  <si>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</si>
  <si>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</si>
  <si>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</si>
  <si>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</si>
  <si>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</si>
  <si>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</si>
  <si>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</si>
  <si>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</si>
  <si>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</si>
  <si>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</si>
  <si>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</si>
  <si>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</si>
  <si>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</si>
  <si>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</si>
  <si>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</si>
  <si>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</si>
  <si>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</si>
  <si>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</si>
  <si>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</si>
  <si>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</si>
  <si>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</si>
  <si>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</si>
  <si>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</si>
  <si>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</si>
  <si>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</si>
  <si>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</si>
  <si>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</si>
  <si>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</si>
  <si>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</si>
  <si>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</si>
  <si>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</si>
  <si>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</si>
  <si>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</si>
  <si>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</si>
  <si>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</si>
  <si>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</si>
  <si>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</si>
  <si>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</si>
  <si>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</si>
  <si>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</si>
  <si>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</si>
  <si>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</si>
  <si>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</si>
  <si>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</si>
  <si>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</si>
  <si>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</si>
  <si>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</si>
  <si>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</si>
  <si>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</si>
  <si>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</si>
  <si>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</si>
  <si>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</si>
  <si>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</si>
  <si>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</si>
  <si>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</si>
  <si>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</si>
  <si>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</si>
  <si>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</si>
  <si>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</si>
  <si>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</si>
  <si>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</si>
  <si>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</si>
  <si>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</si>
  <si>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</si>
  <si>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</si>
  <si>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</si>
  <si>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</si>
  <si>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</si>
  <si>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</si>
  <si>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</si>
  <si>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</si>
  <si>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</si>
  <si>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</si>
  <si>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</si>
  <si>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</si>
  <si>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</si>
  <si>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</si>
  <si>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</si>
  <si>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</si>
  <si>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</si>
  <si>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</si>
  <si>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</si>
  <si>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</si>
  <si>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</si>
  <si>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</si>
  <si>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</si>
  <si>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</si>
  <si>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</si>
  <si>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</si>
  <si>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</si>
  <si>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</si>
  <si>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</si>
  <si>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</si>
  <si>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</si>
  <si>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</si>
  <si>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</si>
  <si>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</si>
  <si>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</si>
  <si>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</si>
  <si>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</si>
  <si>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</si>
  <si>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</si>
  <si>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</si>
  <si>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</si>
  <si>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</si>
  <si>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</si>
  <si>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</si>
  <si>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</si>
  <si>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</si>
  <si>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</si>
  <si>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</si>
  <si>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</si>
  <si>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</si>
  <si>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</si>
  <si>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</si>
  <si>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</si>
  <si>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</si>
  <si>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</si>
  <si>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</si>
  <si>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</si>
  <si>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</si>
  <si>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</si>
  <si>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</si>
  <si>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</si>
  <si>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</si>
  <si>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</si>
  <si>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</si>
  <si>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</si>
  <si>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</si>
  <si>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</si>
  <si>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</si>
  <si>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</si>
  <si>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</si>
  <si>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</si>
  <si>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</si>
  <si>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</si>
  <si>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</si>
  <si>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</si>
  <si>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</si>
  <si>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</si>
  <si>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</si>
  <si>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</si>
  <si>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</si>
  <si>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</si>
  <si>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</si>
  <si>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</si>
  <si>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</si>
  <si>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</si>
  <si>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</si>
  <si>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</si>
  <si>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</si>
  <si>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</si>
  <si>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</si>
  <si>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</si>
  <si>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</si>
  <si>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</si>
  <si>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</si>
  <si>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</si>
  <si>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</si>
  <si>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</si>
  <si>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</si>
  <si>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</si>
  <si>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</si>
  <si>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</si>
  <si>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</si>
  <si>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</si>
  <si>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</si>
  <si>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</si>
  <si>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</si>
  <si>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</si>
  <si>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</si>
  <si>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</si>
  <si>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</si>
  <si>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</si>
  <si>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</si>
  <si>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</si>
  <si>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</si>
  <si>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</si>
  <si>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</si>
  <si>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</si>
  <si>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</si>
  <si>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</si>
  <si>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</si>
  <si>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</si>
  <si>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</si>
  <si>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</si>
  <si>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</si>
  <si>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</si>
  <si>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</si>
  <si>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</si>
  <si>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</si>
  <si>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</si>
  <si>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</si>
  <si>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</si>
  <si>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</si>
  <si>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</si>
  <si>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</si>
  <si>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</si>
  <si>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</si>
  <si>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</si>
  <si>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</si>
  <si>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</si>
  <si>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</si>
  <si>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</si>
  <si>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</si>
  <si>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</si>
  <si>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</si>
  <si>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</si>
  <si>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</si>
  <si>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</si>
  <si>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</si>
  <si>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</si>
  <si>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</si>
  <si>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</si>
  <si>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</si>
  <si>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</si>
  <si>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</si>
  <si>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</si>
  <si>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</si>
  <si>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</si>
  <si>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</si>
  <si>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</si>
  <si>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</si>
  <si>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</si>
  <si>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</si>
  <si>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</si>
  <si>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</si>
  <si>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</si>
  <si>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</si>
  <si>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</si>
  <si>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</si>
  <si>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</si>
  <si>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</si>
  <si>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</si>
  <si>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</si>
  <si>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</si>
  <si>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</si>
  <si>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</si>
  <si>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</si>
  <si>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</si>
  <si>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</si>
  <si>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</si>
  <si>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</si>
  <si>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</si>
  <si>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</si>
  <si>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</si>
  <si>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</si>
  <si>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</si>
  <si>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</si>
  <si>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</si>
  <si>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</si>
  <si>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</si>
  <si>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</si>
  <si>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</si>
  <si>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</si>
  <si>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</si>
  <si>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</si>
  <si>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</si>
  <si>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</si>
  <si>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</si>
  <si>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</si>
  <si>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</si>
  <si>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</si>
  <si>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</si>
  <si>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</si>
  <si>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</si>
  <si>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</si>
  <si>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</si>
  <si>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</si>
  <si>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</si>
  <si>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</si>
  <si>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</si>
  <si>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</si>
  <si>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</si>
  <si>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</si>
  <si>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پرداختی حق الزحمه</t>
  </si>
  <si>
    <t>بیمه تسهیل‌گر</t>
  </si>
  <si>
    <t>بیمه مدیر مجری محلی</t>
  </si>
  <si>
    <t>پرداخت های بیمه</t>
  </si>
  <si>
    <t>مرحله پرداخت</t>
  </si>
  <si>
    <t>پ9</t>
  </si>
  <si>
    <t>ب7</t>
  </si>
  <si>
    <t>ت1</t>
  </si>
  <si>
    <t>ت7</t>
  </si>
  <si>
    <t>ت9</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</si>
  <si>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</si>
  <si>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</si>
  <si>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</si>
  <si>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</si>
  <si>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</si>
  <si>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</si>
  <si>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</si>
  <si>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</si>
  <si>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</si>
  <si>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</si>
  <si>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</si>
  <si>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</si>
  <si>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</si>
  <si>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</si>
  <si>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</si>
  <si>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</si>
  <si>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</si>
  <si>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</si>
  <si>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</si>
  <si>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</si>
  <si>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</si>
  <si>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</si>
  <si>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</si>
  <si>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</si>
  <si>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</si>
  <si>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</si>
  <si>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</si>
  <si>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</si>
  <si>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</si>
  <si>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</si>
  <si>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</si>
  <si>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</si>
  <si>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</si>
  <si>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</si>
  <si>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</si>
  <si>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</si>
  <si>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</si>
  <si>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</si>
  <si>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</si>
  <si>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</si>
  <si>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</si>
  <si>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</si>
  <si>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</si>
  <si>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</si>
  <si>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</si>
  <si>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</si>
  <si>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</si>
  <si>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</si>
  <si>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</si>
  <si>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</si>
  <si>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</si>
  <si>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</si>
  <si>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</si>
  <si>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</si>
  <si>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</si>
  <si>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</si>
  <si>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</si>
  <si>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</si>
  <si>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</si>
  <si>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</si>
  <si>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</si>
  <si>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</si>
  <si>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</si>
  <si>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</si>
  <si>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</si>
  <si>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</si>
  <si>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</si>
  <si>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</si>
  <si>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</si>
  <si>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</si>
  <si>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</si>
  <si>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</si>
  <si>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</si>
  <si>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</si>
  <si>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</si>
  <si>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</si>
  <si>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</si>
  <si>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</si>
  <si>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</si>
  <si>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</si>
  <si>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</si>
  <si>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</si>
  <si>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</si>
  <si>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</si>
  <si>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</si>
  <si>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</si>
  <si>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</si>
  <si>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</si>
  <si>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</si>
  <si>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</si>
  <si>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</si>
  <si>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</si>
  <si>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</si>
  <si>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</si>
  <si>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</si>
  <si>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</si>
  <si>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</si>
  <si>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</si>
  <si>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</si>
  <si>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</si>
  <si>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</si>
  <si>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</si>
  <si>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</si>
  <si>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</si>
  <si>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</si>
  <si>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</si>
  <si>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</si>
  <si>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</si>
  <si>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</si>
  <si>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</si>
  <si>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</si>
  <si>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</si>
  <si>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</si>
  <si>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</si>
  <si>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</si>
  <si>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</si>
  <si>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</si>
  <si>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</si>
  <si>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</si>
  <si>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</si>
  <si>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</si>
  <si>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</si>
  <si>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</si>
  <si>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</si>
  <si>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</si>
  <si>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</si>
  <si>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</si>
  <si>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</si>
  <si>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</si>
  <si>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</si>
  <si>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</si>
  <si>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</si>
  <si>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</si>
  <si>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</si>
  <si>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</si>
  <si>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</si>
  <si>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</si>
  <si>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</si>
  <si>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</si>
  <si>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</si>
  <si>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</si>
  <si>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</si>
  <si>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</si>
  <si>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</si>
  <si>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</si>
  <si>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</si>
  <si>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</si>
  <si>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</si>
  <si>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پرداخت اولین فقره وام داخلی و بازپرداخت اولين قسط به گروه  (مرحله پ ۹ نقشه راه)</t>
  </si>
  <si>
    <t>تشکیل کانون گروه خودیار (مرحله ت 4  نقشه راه)</t>
  </si>
  <si>
    <t>تفاهم نامه تشکیل کانون و گزارش افتتاح دفتر کانون</t>
  </si>
  <si>
    <t>استقرار و پایداری کانون (مرحله ت 9 نقشه راه)</t>
  </si>
  <si>
    <t>گزارش مالی دبیر کانون مبنی بر تامین کامل هزینه‌های کانون  با تائید تسهیلگر ارشد</t>
  </si>
  <si>
    <t xml:space="preserve">دریافت وام دوم گروه از بانک  (مرحله ت 9 نقشه راه)   </t>
  </si>
  <si>
    <t>پيگيري و بازپرداخت دومین وام بانکی (مرحله ت 13 نقشه راه) و  اتمام کامل نقشه راه</t>
  </si>
  <si>
    <t>گزارش‌های کانون و تسهیل‌گر و تأیید بانک عامل و تاییدیه موسسه مجری برنامه</t>
  </si>
  <si>
    <t>ت4</t>
  </si>
  <si>
    <t>ت13</t>
  </si>
  <si>
    <t xml:space="preserve">هزینه ایاب و ذهاب تسهیلگر </t>
  </si>
  <si>
    <t>حق‌‌الزحمه مسئول پروژه در ساختار مجری محلی</t>
  </si>
  <si>
    <t xml:space="preserve">هزینه ایاب و ذهاب مدیر پروژه و سایر موارد لازم </t>
  </si>
  <si>
    <t>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t>
  </si>
  <si>
    <t>1395/05/31</t>
  </si>
  <si>
    <t>چهارمحال و بختیاری</t>
  </si>
  <si>
    <t>لردگان</t>
  </si>
  <si>
    <t>امام آباد</t>
  </si>
  <si>
    <t xml:space="preserve">امام آباد </t>
  </si>
  <si>
    <t>جليل آباد</t>
  </si>
  <si>
    <t>دارجونه</t>
  </si>
  <si>
    <t>شش بهره</t>
  </si>
  <si>
    <t>جوب نسا</t>
  </si>
  <si>
    <t>تنگ کلوره</t>
  </si>
  <si>
    <t>کرف</t>
  </si>
  <si>
    <t>دهنومیلاس</t>
  </si>
  <si>
    <t>دهنو میلاس</t>
  </si>
  <si>
    <t>برآفتاب</t>
  </si>
  <si>
    <t>شهريار</t>
  </si>
  <si>
    <t>شهریار</t>
  </si>
  <si>
    <t>نرگس</t>
  </si>
  <si>
    <t>ژاله</t>
  </si>
  <si>
    <t>انصار</t>
  </si>
  <si>
    <t>مريم</t>
  </si>
  <si>
    <t xml:space="preserve">ياس </t>
  </si>
  <si>
    <t>آریا مهر شش بهره</t>
  </si>
  <si>
    <t>صداقت</t>
  </si>
  <si>
    <t>محبت</t>
  </si>
  <si>
    <t>دریا</t>
  </si>
  <si>
    <t>شقایق</t>
  </si>
  <si>
    <t>سوگند</t>
  </si>
  <si>
    <t>ياسمن</t>
  </si>
  <si>
    <t>یسنا</t>
  </si>
  <si>
    <t>آریامهر</t>
  </si>
  <si>
    <t>ثنا</t>
  </si>
  <si>
    <t>ریحانه</t>
  </si>
  <si>
    <t>حمیدرضاقصابی</t>
  </si>
  <si>
    <t>کلینیک پرتو</t>
  </si>
  <si>
    <t>خانم مسعودی</t>
  </si>
  <si>
    <t>اعظم قنبری</t>
  </si>
  <si>
    <t>نرگس فتاحی</t>
  </si>
  <si>
    <t>مريم هاشم زاده</t>
  </si>
  <si>
    <t>ندا رستمی</t>
  </si>
  <si>
    <t>1394/5/8</t>
  </si>
  <si>
    <t>1394/6/29</t>
  </si>
  <si>
    <t>1394/6/26</t>
  </si>
  <si>
    <t>95/3/23</t>
  </si>
  <si>
    <t>1393/10/28</t>
  </si>
  <si>
    <t>1393/9/3</t>
  </si>
  <si>
    <t>1393/10/24</t>
  </si>
  <si>
    <t>1393/9/12</t>
  </si>
  <si>
    <t>1393/11/6</t>
  </si>
  <si>
    <t>1393/9/10</t>
  </si>
  <si>
    <t>1393/9/30</t>
  </si>
  <si>
    <t>1393/10/30</t>
  </si>
  <si>
    <t>1393/11/1</t>
  </si>
  <si>
    <t>1393/11/28</t>
  </si>
  <si>
    <t>1394/8/21</t>
  </si>
  <si>
    <t>ت 4</t>
  </si>
  <si>
    <t>ت3</t>
  </si>
  <si>
    <t>پ14</t>
  </si>
  <si>
    <t>14پ</t>
  </si>
  <si>
    <t>6پ</t>
  </si>
  <si>
    <t>نرگس اسماعيلی</t>
  </si>
  <si>
    <t xml:space="preserve">حمیده غریبی </t>
  </si>
  <si>
    <t xml:space="preserve">صديقه اسماعيلی </t>
  </si>
  <si>
    <t>نسرين جليل</t>
  </si>
  <si>
    <t>زهرا جلیل</t>
  </si>
  <si>
    <t>مینا نادری</t>
  </si>
  <si>
    <t>اقدس احمدی</t>
  </si>
  <si>
    <t xml:space="preserve"> جواد شهبازی</t>
  </si>
  <si>
    <t>سکینه کریمی</t>
  </si>
  <si>
    <t xml:space="preserve">زینب جلیل </t>
  </si>
  <si>
    <t xml:space="preserve">مرضیه امیری </t>
  </si>
  <si>
    <t>پریوش طهماسبی</t>
  </si>
  <si>
    <t>فاطمه امیری</t>
  </si>
  <si>
    <t>مدينه قندی</t>
  </si>
  <si>
    <t>سهیلا امیری</t>
  </si>
  <si>
    <t>فريبارنجبر</t>
  </si>
  <si>
    <t>سودابه منصوریان</t>
  </si>
  <si>
    <t>مریم اسماعیلی</t>
  </si>
  <si>
    <t>اکرم امیری</t>
  </si>
  <si>
    <t>ثريا اميری</t>
  </si>
  <si>
    <t>فرزانه احمدی</t>
  </si>
  <si>
    <t>گلنوش جلیل</t>
  </si>
  <si>
    <t>زینب عباسیان</t>
  </si>
  <si>
    <t>سمیرا جلیل</t>
  </si>
  <si>
    <t>زینب محبی</t>
  </si>
  <si>
    <t>کلثوم شهبازی</t>
  </si>
  <si>
    <t>صدیقه جلیل</t>
  </si>
  <si>
    <t>اسیه امیری</t>
  </si>
  <si>
    <t xml:space="preserve">سکينه جليل مصير </t>
  </si>
  <si>
    <t>زهرا امیری</t>
  </si>
  <si>
    <t>صديقه احمدی</t>
  </si>
  <si>
    <t>عذرا امیری</t>
  </si>
  <si>
    <t>ندارستمی</t>
  </si>
  <si>
    <t>فتانه قنبری</t>
  </si>
  <si>
    <t>آمنه بازوار</t>
  </si>
  <si>
    <t>زینب ابراهیم محمدی</t>
  </si>
  <si>
    <t>پروين اميری</t>
  </si>
  <si>
    <t>زينب لطفی</t>
  </si>
  <si>
    <t>حمیده جلیل</t>
  </si>
  <si>
    <t>شیریناز عسکری</t>
  </si>
  <si>
    <t>فرزانه جلیل</t>
  </si>
  <si>
    <t>سکینه عباسی</t>
  </si>
  <si>
    <t>راضیه صادقی</t>
  </si>
  <si>
    <t>شیرین جلیل</t>
  </si>
  <si>
    <t>سمیه امیری</t>
  </si>
  <si>
    <t>افسانه طهماسبی</t>
  </si>
  <si>
    <t>فاطمه غریبی</t>
  </si>
  <si>
    <t>شادی ويسی</t>
  </si>
  <si>
    <t>شادی امیری</t>
  </si>
  <si>
    <t>رضوان رستمی</t>
  </si>
  <si>
    <t>رضوان حسین پور</t>
  </si>
  <si>
    <t>قوی</t>
  </si>
  <si>
    <t>متوسط</t>
  </si>
  <si>
    <t>ندارد</t>
  </si>
  <si>
    <t>تشکیل نشده</t>
  </si>
  <si>
    <t>ماهانه</t>
  </si>
  <si>
    <t>دارد</t>
  </si>
  <si>
    <t>مرتب</t>
  </si>
  <si>
    <t>انجام شده</t>
  </si>
  <si>
    <t>انجام شد</t>
  </si>
  <si>
    <t>انجام نشد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</si>
</sst>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4"/>
      <color theme="1"/>
      <name val="B Mitra"/>
      <charset val="178"/>
    </font>
    <font>
      <sz val="14"/>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83">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2" xfId="0" applyNumberFormat="1" applyFont="1" applyFill="1" applyBorder="1" applyAlignment="1" applyProtection="1">
      <alignment horizontal="justify"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2" xfId="0" applyNumberFormat="1" applyFont="1" applyFill="1" applyBorder="1" applyAlignment="1" applyProtection="1">
      <alignment horizontal="justify"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7" fillId="21" borderId="71" xfId="0" applyNumberFormat="1" applyFont="1" applyFill="1" applyBorder="1" applyAlignment="1">
      <alignment horizontal="center" vertical="center" wrapText="1"/>
    </xf>
    <xf numFmtId="3" fontId="30" fillId="21" borderId="59" xfId="0" applyNumberFormat="1" applyFont="1" applyFill="1" applyBorder="1" applyAlignment="1">
      <alignment horizontal="center" vertical="center" wrapText="1" readingOrder="2"/>
    </xf>
    <xf numFmtId="4" fontId="32" fillId="21" borderId="10" xfId="0" applyNumberFormat="1" applyFont="1" applyFill="1" applyBorder="1" applyAlignment="1">
      <alignment horizontal="center" vertical="center" wrapText="1"/>
    </xf>
    <xf numFmtId="4" fontId="30" fillId="21" borderId="16" xfId="0" applyNumberFormat="1" applyFont="1" applyFill="1" applyBorder="1" applyAlignment="1">
      <alignment horizontal="center" vertical="center" wrapText="1" readingOrder="2"/>
    </xf>
    <xf numFmtId="4" fontId="30" fillId="21" borderId="80" xfId="0" applyNumberFormat="1" applyFont="1" applyFill="1" applyBorder="1" applyAlignment="1">
      <alignment horizontal="center" vertical="center" wrapText="1" readingOrder="2"/>
    </xf>
    <xf numFmtId="4" fontId="30" fillId="21" borderId="30" xfId="0" applyNumberFormat="1" applyFont="1" applyFill="1" applyBorder="1" applyAlignment="1">
      <alignment horizontal="center" vertical="center" wrapText="1" readingOrder="2"/>
    </xf>
    <xf numFmtId="3" fontId="32" fillId="21" borderId="32" xfId="0" applyNumberFormat="1" applyFont="1" applyFill="1" applyBorder="1" applyAlignment="1">
      <alignment horizontal="center" vertical="center" wrapText="1"/>
    </xf>
    <xf numFmtId="3" fontId="32" fillId="21" borderId="38" xfId="0" applyNumberFormat="1" applyFont="1" applyFill="1" applyBorder="1" applyAlignment="1">
      <alignment horizontal="center" vertical="center" wrapText="1"/>
    </xf>
    <xf numFmtId="0" fontId="16" fillId="0" borderId="41" xfId="0" applyFont="1" applyFill="1" applyBorder="1" applyAlignment="1"/>
    <xf numFmtId="0" fontId="16" fillId="0" borderId="42" xfId="0" applyFont="1" applyFill="1" applyBorder="1" applyAlignment="1"/>
    <xf numFmtId="0" fontId="16" fillId="0" borderId="64" xfId="0" applyFont="1" applyFill="1" applyBorder="1" applyAlignment="1"/>
    <xf numFmtId="0" fontId="16" fillId="0" borderId="43" xfId="0" applyFont="1" applyFill="1" applyBorder="1" applyAlignment="1"/>
    <xf numFmtId="3" fontId="22" fillId="25" borderId="71" xfId="0" applyNumberFormat="1" applyFont="1" applyFill="1" applyBorder="1" applyAlignment="1">
      <alignment horizontal="center" vertical="center"/>
    </xf>
    <xf numFmtId="3" fontId="22" fillId="25" borderId="59" xfId="0" applyNumberFormat="1" applyFont="1" applyFill="1" applyBorder="1" applyAlignment="1">
      <alignment horizontal="center" vertical="center"/>
    </xf>
    <xf numFmtId="3" fontId="22" fillId="25" borderId="80" xfId="0" applyNumberFormat="1" applyFont="1" applyFill="1" applyBorder="1" applyAlignment="1">
      <alignment horizontal="center" vertical="center"/>
    </xf>
    <xf numFmtId="3" fontId="22" fillId="15" borderId="50" xfId="0" applyNumberFormat="1" applyFont="1" applyFill="1" applyBorder="1" applyAlignment="1">
      <alignment horizontal="center" vertical="center"/>
    </xf>
    <xf numFmtId="3" fontId="22" fillId="15" borderId="71" xfId="0" applyNumberFormat="1" applyFont="1" applyFill="1" applyBorder="1" applyAlignment="1">
      <alignment horizontal="center" vertical="center"/>
    </xf>
    <xf numFmtId="3" fontId="22" fillId="15" borderId="80" xfId="0" applyNumberFormat="1" applyFont="1" applyFill="1" applyBorder="1" applyAlignment="1">
      <alignment horizontal="center" vertical="center"/>
    </xf>
    <xf numFmtId="3" fontId="5" fillId="5" borderId="10"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center" vertical="center" wrapText="1" readingOrder="2"/>
      <protection locked="0"/>
    </xf>
    <xf numFmtId="3" fontId="5" fillId="5" borderId="2" xfId="0" applyNumberFormat="1" applyFont="1" applyFill="1" applyBorder="1" applyAlignment="1" applyProtection="1">
      <alignment horizontal="center" wrapText="1"/>
      <protection locked="0"/>
    </xf>
    <xf numFmtId="3" fontId="5" fillId="5" borderId="2" xfId="0" applyNumberFormat="1" applyFont="1" applyFill="1" applyBorder="1" applyAlignment="1" applyProtection="1">
      <alignment horizontal="center" vertical="center" wrapText="1" readingOrder="2"/>
      <protection locked="0"/>
    </xf>
    <xf numFmtId="3" fontId="5" fillId="5" borderId="14" xfId="0" applyNumberFormat="1" applyFont="1" applyFill="1" applyBorder="1" applyAlignment="1" applyProtection="1">
      <alignment horizontal="center" vertical="center" wrapText="1" readingOrder="2"/>
      <protection locked="0"/>
    </xf>
    <xf numFmtId="3" fontId="27" fillId="19" borderId="71" xfId="0" applyNumberFormat="1" applyFont="1" applyFill="1" applyBorder="1" applyAlignment="1">
      <alignment horizontal="center" vertical="center" textRotation="90" wrapText="1" readingOrder="2"/>
    </xf>
    <xf numFmtId="3" fontId="27" fillId="19" borderId="59" xfId="0" applyNumberFormat="1" applyFont="1" applyFill="1" applyBorder="1" applyAlignment="1">
      <alignment horizontal="center" vertical="center" textRotation="90" wrapText="1" readingOrder="2"/>
    </xf>
    <xf numFmtId="3" fontId="27" fillId="19" borderId="80"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56" xfId="0" applyNumberFormat="1" applyFont="1" applyFill="1" applyBorder="1" applyAlignment="1">
      <alignment horizontal="center" vertical="center"/>
    </xf>
    <xf numFmtId="3" fontId="6" fillId="6" borderId="57" xfId="0" applyNumberFormat="1" applyFont="1" applyFill="1" applyBorder="1" applyAlignment="1">
      <alignment horizontal="center" vertical="center"/>
    </xf>
    <xf numFmtId="3" fontId="9" fillId="5" borderId="11" xfId="0" applyNumberFormat="1" applyFont="1" applyFill="1" applyBorder="1" applyAlignment="1" applyProtection="1">
      <alignment horizontal="center" vertical="center" wrapText="1" readingOrder="2"/>
    </xf>
    <xf numFmtId="3" fontId="9" fillId="5" borderId="5" xfId="0" applyNumberFormat="1" applyFont="1" applyFill="1" applyBorder="1" applyAlignment="1" applyProtection="1">
      <alignment horizontal="center" vertical="center" wrapText="1" readingOrder="2"/>
    </xf>
    <xf numFmtId="3" fontId="9" fillId="5" borderId="15" xfId="0" applyNumberFormat="1" applyFont="1" applyFill="1" applyBorder="1" applyAlignment="1" applyProtection="1">
      <alignment horizontal="center" vertical="center" wrapText="1" readingOrder="2"/>
    </xf>
    <xf numFmtId="3" fontId="37" fillId="9" borderId="1" xfId="0" applyNumberFormat="1" applyFont="1" applyFill="1" applyBorder="1" applyAlignment="1" applyProtection="1">
      <alignment horizontal="center" vertical="center" wrapText="1" readingOrder="2"/>
    </xf>
    <xf numFmtId="3" fontId="37" fillId="9" borderId="6" xfId="0" applyNumberFormat="1" applyFont="1" applyFill="1" applyBorder="1" applyAlignment="1" applyProtection="1">
      <alignment horizontal="center" vertical="center" wrapText="1" readingOrder="2"/>
    </xf>
    <xf numFmtId="3" fontId="37" fillId="9" borderId="3" xfId="0" applyNumberFormat="1" applyFont="1" applyFill="1" applyBorder="1" applyAlignment="1" applyProtection="1">
      <alignment horizontal="center" vertical="center" wrapText="1" readingOrder="2"/>
    </xf>
    <xf numFmtId="3" fontId="37" fillId="9" borderId="12" xfId="0" applyNumberFormat="1" applyFont="1" applyFill="1" applyBorder="1" applyAlignment="1" applyProtection="1">
      <alignment horizontal="center" vertical="center" wrapText="1" readingOrder="2"/>
    </xf>
    <xf numFmtId="3" fontId="37" fillId="9" borderId="4" xfId="0" applyNumberFormat="1" applyFont="1" applyFill="1" applyBorder="1" applyAlignment="1" applyProtection="1">
      <alignment horizontal="center" vertical="center" wrapText="1" readingOrder="2"/>
    </xf>
    <xf numFmtId="3" fontId="37" fillId="9" borderId="13" xfId="0" applyNumberFormat="1" applyFont="1" applyFill="1" applyBorder="1" applyAlignment="1" applyProtection="1">
      <alignment horizontal="center" vertical="center" wrapText="1" readingOrder="2"/>
    </xf>
    <xf numFmtId="3" fontId="36" fillId="22" borderId="8" xfId="0" applyNumberFormat="1" applyFont="1" applyFill="1" applyBorder="1" applyAlignment="1" applyProtection="1">
      <alignment horizontal="center" vertical="center" wrapText="1" readingOrder="2"/>
    </xf>
    <xf numFmtId="3" fontId="36" fillId="22" borderId="7" xfId="0" applyNumberFormat="1" applyFont="1" applyFill="1" applyBorder="1" applyAlignment="1" applyProtection="1">
      <alignment horizontal="center" vertical="center" wrapText="1" readingOrder="2"/>
    </xf>
    <xf numFmtId="3" fontId="36" fillId="22" borderId="9" xfId="0" applyNumberFormat="1" applyFont="1" applyFill="1" applyBorder="1" applyAlignment="1" applyProtection="1">
      <alignment horizontal="center" vertical="center" wrapText="1" readingOrder="2"/>
    </xf>
    <xf numFmtId="3" fontId="36" fillId="22" borderId="12" xfId="0" applyNumberFormat="1" applyFont="1" applyFill="1" applyBorder="1" applyAlignment="1" applyProtection="1">
      <alignment horizontal="center" vertical="center" wrapText="1" readingOrder="2"/>
    </xf>
    <xf numFmtId="3" fontId="36" fillId="22" borderId="4" xfId="0" applyNumberFormat="1" applyFont="1" applyFill="1" applyBorder="1" applyAlignment="1" applyProtection="1">
      <alignment horizontal="center" vertical="center" wrapText="1" readingOrder="2"/>
    </xf>
    <xf numFmtId="3" fontId="36" fillId="22" borderId="13" xfId="0" applyNumberFormat="1" applyFont="1" applyFill="1" applyBorder="1" applyAlignment="1" applyProtection="1">
      <alignment horizontal="center" vertical="center" wrapText="1" readingOrder="2"/>
    </xf>
    <xf numFmtId="3" fontId="36" fillId="23" borderId="1" xfId="0" applyNumberFormat="1" applyFont="1" applyFill="1" applyBorder="1" applyAlignment="1" applyProtection="1">
      <alignment horizontal="center" vertical="center" wrapText="1" readingOrder="2"/>
    </xf>
    <xf numFmtId="3" fontId="36" fillId="23" borderId="6" xfId="0" applyNumberFormat="1" applyFont="1" applyFill="1" applyBorder="1" applyAlignment="1" applyProtection="1">
      <alignment horizontal="center" vertical="center" wrapText="1" readingOrder="2"/>
    </xf>
    <xf numFmtId="3" fontId="36" fillId="23" borderId="3" xfId="0" applyNumberFormat="1" applyFont="1" applyFill="1" applyBorder="1" applyAlignment="1" applyProtection="1">
      <alignment horizontal="center" vertical="center" wrapText="1" readingOrder="2"/>
    </xf>
    <xf numFmtId="3" fontId="36" fillId="23" borderId="12" xfId="0" applyNumberFormat="1" applyFont="1" applyFill="1" applyBorder="1" applyAlignment="1" applyProtection="1">
      <alignment horizontal="center" vertical="center" wrapText="1" readingOrder="2"/>
    </xf>
    <xf numFmtId="3" fontId="36" fillId="23" borderId="4" xfId="0" applyNumberFormat="1" applyFont="1" applyFill="1" applyBorder="1" applyAlignment="1" applyProtection="1">
      <alignment horizontal="center" vertical="center" wrapText="1" readingOrder="2"/>
    </xf>
    <xf numFmtId="3" fontId="36" fillId="23" borderId="13" xfId="0" applyNumberFormat="1" applyFont="1" applyFill="1" applyBorder="1" applyAlignment="1" applyProtection="1">
      <alignment horizontal="center" vertical="center" wrapText="1" readingOrder="2"/>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31"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32"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60" sqref="E60:U60"/>
    </sheetView>
  </sheetViews>
  <sheetFormatPr defaultRowHeight="17.25" x14ac:dyDescent="0.4"/>
  <cols>
    <col min="1" max="1" width="9.140625" style="428"/>
    <col min="2" max="2" width="7.28515625" style="428" customWidth="1"/>
    <col min="3" max="3" width="6.85546875" style="428" customWidth="1"/>
    <col min="4" max="4" width="35.28515625" style="428" customWidth="1"/>
    <col min="5" max="16384" width="9.140625" style="428"/>
  </cols>
  <sheetData>
    <row r="1" spans="2:21" ht="18" thickBot="1" x14ac:dyDescent="0.45"/>
    <row r="2" spans="2:21" ht="18.75" thickBot="1" x14ac:dyDescent="0.45">
      <c r="B2" s="637" t="s">
        <v>303</v>
      </c>
      <c r="C2" s="636"/>
      <c r="D2" s="429" t="s">
        <v>304</v>
      </c>
      <c r="E2" s="635" t="s">
        <v>305</v>
      </c>
      <c r="F2" s="635"/>
      <c r="G2" s="635"/>
      <c r="H2" s="635"/>
      <c r="I2" s="635"/>
      <c r="J2" s="635"/>
      <c r="K2" s="635"/>
      <c r="L2" s="635"/>
      <c r="M2" s="635"/>
      <c r="N2" s="635"/>
      <c r="O2" s="635"/>
      <c r="P2" s="635"/>
      <c r="Q2" s="635"/>
      <c r="R2" s="635"/>
      <c r="S2" s="635"/>
      <c r="T2" s="635"/>
      <c r="U2" s="636"/>
    </row>
    <row r="3" spans="2:21" ht="18" thickBot="1" x14ac:dyDescent="0.45">
      <c r="B3" s="613" t="s">
        <v>14</v>
      </c>
      <c r="C3" s="614"/>
      <c r="D3" s="417" t="s">
        <v>56</v>
      </c>
      <c r="E3" s="602" t="s">
        <v>309</v>
      </c>
      <c r="F3" s="603"/>
      <c r="G3" s="603"/>
      <c r="H3" s="603"/>
      <c r="I3" s="603"/>
      <c r="J3" s="603"/>
      <c r="K3" s="603"/>
      <c r="L3" s="603"/>
      <c r="M3" s="603"/>
      <c r="N3" s="603"/>
      <c r="O3" s="603"/>
      <c r="P3" s="603"/>
      <c r="Q3" s="603"/>
      <c r="R3" s="603"/>
      <c r="S3" s="603"/>
      <c r="T3" s="603"/>
      <c r="U3" s="604"/>
    </row>
    <row r="4" spans="2:21" ht="18" thickBot="1" x14ac:dyDescent="0.45">
      <c r="B4" s="613"/>
      <c r="C4" s="614"/>
      <c r="D4" s="418" t="s">
        <v>59</v>
      </c>
      <c r="E4" s="605" t="s">
        <v>308</v>
      </c>
      <c r="F4" s="606"/>
      <c r="G4" s="606"/>
      <c r="H4" s="606"/>
      <c r="I4" s="606"/>
      <c r="J4" s="606"/>
      <c r="K4" s="606"/>
      <c r="L4" s="606"/>
      <c r="M4" s="606"/>
      <c r="N4" s="606"/>
      <c r="O4" s="606"/>
      <c r="P4" s="606"/>
      <c r="Q4" s="606"/>
      <c r="R4" s="606"/>
      <c r="S4" s="606"/>
      <c r="T4" s="606"/>
      <c r="U4" s="607"/>
    </row>
    <row r="5" spans="2:21" ht="18" thickBot="1" x14ac:dyDescent="0.45">
      <c r="B5" s="613"/>
      <c r="C5" s="614"/>
      <c r="D5" s="417" t="s">
        <v>60</v>
      </c>
      <c r="E5" s="602" t="s">
        <v>307</v>
      </c>
      <c r="F5" s="603"/>
      <c r="G5" s="603"/>
      <c r="H5" s="603"/>
      <c r="I5" s="603"/>
      <c r="J5" s="603"/>
      <c r="K5" s="603"/>
      <c r="L5" s="603"/>
      <c r="M5" s="603"/>
      <c r="N5" s="603"/>
      <c r="O5" s="603"/>
      <c r="P5" s="603"/>
      <c r="Q5" s="603"/>
      <c r="R5" s="603"/>
      <c r="S5" s="603"/>
      <c r="T5" s="603"/>
      <c r="U5" s="604"/>
    </row>
    <row r="6" spans="2:21" ht="18" thickBot="1" x14ac:dyDescent="0.45">
      <c r="B6" s="613"/>
      <c r="C6" s="614"/>
      <c r="D6" s="418" t="s">
        <v>33</v>
      </c>
      <c r="E6" s="605" t="s">
        <v>306</v>
      </c>
      <c r="F6" s="606"/>
      <c r="G6" s="606"/>
      <c r="H6" s="606"/>
      <c r="I6" s="606"/>
      <c r="J6" s="606"/>
      <c r="K6" s="606"/>
      <c r="L6" s="606"/>
      <c r="M6" s="606"/>
      <c r="N6" s="606"/>
      <c r="O6" s="606"/>
      <c r="P6" s="606"/>
      <c r="Q6" s="606"/>
      <c r="R6" s="606"/>
      <c r="S6" s="606"/>
      <c r="T6" s="606"/>
      <c r="U6" s="607"/>
    </row>
    <row r="7" spans="2:21" ht="18" thickBot="1" x14ac:dyDescent="0.45">
      <c r="B7" s="613"/>
      <c r="C7" s="614"/>
      <c r="D7" s="417" t="s">
        <v>9</v>
      </c>
      <c r="E7" s="602" t="s">
        <v>310</v>
      </c>
      <c r="F7" s="603"/>
      <c r="G7" s="603"/>
      <c r="H7" s="603"/>
      <c r="I7" s="603"/>
      <c r="J7" s="603"/>
      <c r="K7" s="603"/>
      <c r="L7" s="603"/>
      <c r="M7" s="603"/>
      <c r="N7" s="603"/>
      <c r="O7" s="603"/>
      <c r="P7" s="603"/>
      <c r="Q7" s="603"/>
      <c r="R7" s="603"/>
      <c r="S7" s="603"/>
      <c r="T7" s="603"/>
      <c r="U7" s="604"/>
    </row>
    <row r="8" spans="2:21" ht="18" thickBot="1" x14ac:dyDescent="0.45">
      <c r="B8" s="613"/>
      <c r="C8" s="614"/>
      <c r="D8" s="418" t="s">
        <v>22</v>
      </c>
      <c r="E8" s="605" t="s">
        <v>311</v>
      </c>
      <c r="F8" s="606"/>
      <c r="G8" s="606"/>
      <c r="H8" s="606"/>
      <c r="I8" s="606"/>
      <c r="J8" s="606"/>
      <c r="K8" s="606"/>
      <c r="L8" s="606"/>
      <c r="M8" s="606"/>
      <c r="N8" s="606"/>
      <c r="O8" s="606"/>
      <c r="P8" s="606"/>
      <c r="Q8" s="606"/>
      <c r="R8" s="606"/>
      <c r="S8" s="606"/>
      <c r="T8" s="606"/>
      <c r="U8" s="607"/>
    </row>
    <row r="9" spans="2:21" ht="29.25" thickBot="1" x14ac:dyDescent="0.45">
      <c r="B9" s="613"/>
      <c r="C9" s="614"/>
      <c r="D9" s="417" t="s">
        <v>288</v>
      </c>
      <c r="E9" s="602" t="s">
        <v>312</v>
      </c>
      <c r="F9" s="603"/>
      <c r="G9" s="603"/>
      <c r="H9" s="603"/>
      <c r="I9" s="603"/>
      <c r="J9" s="603"/>
      <c r="K9" s="603"/>
      <c r="L9" s="603"/>
      <c r="M9" s="603"/>
      <c r="N9" s="603"/>
      <c r="O9" s="603"/>
      <c r="P9" s="603"/>
      <c r="Q9" s="603"/>
      <c r="R9" s="603"/>
      <c r="S9" s="603"/>
      <c r="T9" s="603"/>
      <c r="U9" s="604"/>
    </row>
    <row r="10" spans="2:21" ht="18" thickBot="1" x14ac:dyDescent="0.45">
      <c r="B10" s="613"/>
      <c r="C10" s="614"/>
      <c r="D10" s="418" t="s">
        <v>51</v>
      </c>
      <c r="E10" s="608" t="s">
        <v>313</v>
      </c>
      <c r="F10" s="609"/>
      <c r="G10" s="609"/>
      <c r="H10" s="609"/>
      <c r="I10" s="609"/>
      <c r="J10" s="609"/>
      <c r="K10" s="609"/>
      <c r="L10" s="609"/>
      <c r="M10" s="609"/>
      <c r="N10" s="609"/>
      <c r="O10" s="609"/>
      <c r="P10" s="609"/>
      <c r="Q10" s="609"/>
      <c r="R10" s="609"/>
      <c r="S10" s="609"/>
      <c r="T10" s="609"/>
      <c r="U10" s="610"/>
    </row>
    <row r="11" spans="2:21" ht="18" thickBot="1" x14ac:dyDescent="0.45">
      <c r="B11" s="613"/>
      <c r="C11" s="614"/>
      <c r="D11" s="417" t="s">
        <v>52</v>
      </c>
      <c r="E11" s="617" t="s">
        <v>314</v>
      </c>
      <c r="F11" s="618"/>
      <c r="G11" s="618"/>
      <c r="H11" s="618"/>
      <c r="I11" s="618"/>
      <c r="J11" s="618"/>
      <c r="K11" s="618"/>
      <c r="L11" s="618"/>
      <c r="M11" s="618"/>
      <c r="N11" s="618"/>
      <c r="O11" s="618"/>
      <c r="P11" s="618"/>
      <c r="Q11" s="618"/>
      <c r="R11" s="618"/>
      <c r="S11" s="618"/>
      <c r="T11" s="618"/>
      <c r="U11" s="619"/>
    </row>
    <row r="12" spans="2:21" ht="18" thickBot="1" x14ac:dyDescent="0.45">
      <c r="B12" s="613"/>
      <c r="C12" s="614"/>
      <c r="D12" s="418" t="s">
        <v>219</v>
      </c>
      <c r="E12" s="608" t="s">
        <v>315</v>
      </c>
      <c r="F12" s="609"/>
      <c r="G12" s="609"/>
      <c r="H12" s="609"/>
      <c r="I12" s="609"/>
      <c r="J12" s="609"/>
      <c r="K12" s="609"/>
      <c r="L12" s="609"/>
      <c r="M12" s="609"/>
      <c r="N12" s="609"/>
      <c r="O12" s="609"/>
      <c r="P12" s="609"/>
      <c r="Q12" s="609"/>
      <c r="R12" s="609"/>
      <c r="S12" s="609"/>
      <c r="T12" s="609"/>
      <c r="U12" s="610"/>
    </row>
    <row r="13" spans="2:21" ht="18" thickBot="1" x14ac:dyDescent="0.45">
      <c r="B13" s="613"/>
      <c r="C13" s="614"/>
      <c r="D13" s="456" t="s">
        <v>419</v>
      </c>
      <c r="E13" s="605" t="s">
        <v>422</v>
      </c>
      <c r="F13" s="606"/>
      <c r="G13" s="606"/>
      <c r="H13" s="606"/>
      <c r="I13" s="606"/>
      <c r="J13" s="606"/>
      <c r="K13" s="606"/>
      <c r="L13" s="606"/>
      <c r="M13" s="606"/>
      <c r="N13" s="606"/>
      <c r="O13" s="606"/>
      <c r="P13" s="606"/>
      <c r="Q13" s="606"/>
      <c r="R13" s="606"/>
      <c r="S13" s="606"/>
      <c r="T13" s="606"/>
      <c r="U13" s="607"/>
    </row>
    <row r="14" spans="2:21" ht="18" thickBot="1" x14ac:dyDescent="0.45">
      <c r="B14" s="613"/>
      <c r="C14" s="614"/>
      <c r="D14" s="417" t="s">
        <v>10</v>
      </c>
      <c r="E14" s="617" t="s">
        <v>316</v>
      </c>
      <c r="F14" s="618"/>
      <c r="G14" s="618"/>
      <c r="H14" s="618"/>
      <c r="I14" s="618"/>
      <c r="J14" s="618"/>
      <c r="K14" s="618"/>
      <c r="L14" s="618"/>
      <c r="M14" s="618"/>
      <c r="N14" s="618"/>
      <c r="O14" s="618"/>
      <c r="P14" s="618"/>
      <c r="Q14" s="618"/>
      <c r="R14" s="618"/>
      <c r="S14" s="618"/>
      <c r="T14" s="618"/>
      <c r="U14" s="619"/>
    </row>
    <row r="15" spans="2:21" ht="18" thickBot="1" x14ac:dyDescent="0.45">
      <c r="B15" s="613"/>
      <c r="C15" s="614"/>
      <c r="D15" s="419" t="s">
        <v>62</v>
      </c>
      <c r="E15" s="608" t="s">
        <v>317</v>
      </c>
      <c r="F15" s="609"/>
      <c r="G15" s="609"/>
      <c r="H15" s="609"/>
      <c r="I15" s="609"/>
      <c r="J15" s="609"/>
      <c r="K15" s="609"/>
      <c r="L15" s="609"/>
      <c r="M15" s="609"/>
      <c r="N15" s="609"/>
      <c r="O15" s="609"/>
      <c r="P15" s="609"/>
      <c r="Q15" s="609"/>
      <c r="R15" s="609"/>
      <c r="S15" s="609"/>
      <c r="T15" s="609"/>
      <c r="U15" s="610"/>
    </row>
    <row r="16" spans="2:21" ht="18" thickBot="1" x14ac:dyDescent="0.45">
      <c r="B16" s="613"/>
      <c r="C16" s="614"/>
      <c r="D16" s="420" t="s">
        <v>221</v>
      </c>
      <c r="E16" s="617" t="s">
        <v>318</v>
      </c>
      <c r="F16" s="618"/>
      <c r="G16" s="618"/>
      <c r="H16" s="618"/>
      <c r="I16" s="618"/>
      <c r="J16" s="618"/>
      <c r="K16" s="618"/>
      <c r="L16" s="618"/>
      <c r="M16" s="618"/>
      <c r="N16" s="618"/>
      <c r="O16" s="618"/>
      <c r="P16" s="618"/>
      <c r="Q16" s="618"/>
      <c r="R16" s="618"/>
      <c r="S16" s="618"/>
      <c r="T16" s="618"/>
      <c r="U16" s="619"/>
    </row>
    <row r="17" spans="2:21" ht="29.25" thickBot="1" x14ac:dyDescent="0.45">
      <c r="B17" s="613"/>
      <c r="C17" s="614"/>
      <c r="D17" s="419" t="s">
        <v>107</v>
      </c>
      <c r="E17" s="608" t="s">
        <v>319</v>
      </c>
      <c r="F17" s="609"/>
      <c r="G17" s="609"/>
      <c r="H17" s="609"/>
      <c r="I17" s="609"/>
      <c r="J17" s="609"/>
      <c r="K17" s="609"/>
      <c r="L17" s="609"/>
      <c r="M17" s="609"/>
      <c r="N17" s="609"/>
      <c r="O17" s="609"/>
      <c r="P17" s="609"/>
      <c r="Q17" s="609"/>
      <c r="R17" s="609"/>
      <c r="S17" s="609"/>
      <c r="T17" s="609"/>
      <c r="U17" s="610"/>
    </row>
    <row r="18" spans="2:21" ht="18" thickBot="1" x14ac:dyDescent="0.45">
      <c r="B18" s="613"/>
      <c r="C18" s="614"/>
      <c r="D18" s="420" t="s">
        <v>32</v>
      </c>
      <c r="E18" s="617" t="s">
        <v>320</v>
      </c>
      <c r="F18" s="618"/>
      <c r="G18" s="618"/>
      <c r="H18" s="618"/>
      <c r="I18" s="618"/>
      <c r="J18" s="618"/>
      <c r="K18" s="618"/>
      <c r="L18" s="618"/>
      <c r="M18" s="618"/>
      <c r="N18" s="618"/>
      <c r="O18" s="618"/>
      <c r="P18" s="618"/>
      <c r="Q18" s="618"/>
      <c r="R18" s="618"/>
      <c r="S18" s="618"/>
      <c r="T18" s="618"/>
      <c r="U18" s="619"/>
    </row>
    <row r="19" spans="2:21" ht="18" thickBot="1" x14ac:dyDescent="0.45">
      <c r="B19" s="613"/>
      <c r="C19" s="614"/>
      <c r="D19" s="418" t="s">
        <v>21</v>
      </c>
      <c r="E19" s="608" t="s">
        <v>321</v>
      </c>
      <c r="F19" s="609"/>
      <c r="G19" s="609"/>
      <c r="H19" s="609"/>
      <c r="I19" s="609"/>
      <c r="J19" s="609"/>
      <c r="K19" s="609"/>
      <c r="L19" s="609"/>
      <c r="M19" s="609"/>
      <c r="N19" s="609"/>
      <c r="O19" s="609"/>
      <c r="P19" s="609"/>
      <c r="Q19" s="609"/>
      <c r="R19" s="609"/>
      <c r="S19" s="609"/>
      <c r="T19" s="609"/>
      <c r="U19" s="610"/>
    </row>
    <row r="20" spans="2:21" ht="18" thickBot="1" x14ac:dyDescent="0.45">
      <c r="B20" s="613"/>
      <c r="C20" s="614"/>
      <c r="D20" s="420" t="s">
        <v>53</v>
      </c>
      <c r="E20" s="617" t="s">
        <v>323</v>
      </c>
      <c r="F20" s="618"/>
      <c r="G20" s="618"/>
      <c r="H20" s="618"/>
      <c r="I20" s="618"/>
      <c r="J20" s="618"/>
      <c r="K20" s="618"/>
      <c r="L20" s="618"/>
      <c r="M20" s="618"/>
      <c r="N20" s="618"/>
      <c r="O20" s="618"/>
      <c r="P20" s="618"/>
      <c r="Q20" s="618"/>
      <c r="R20" s="618"/>
      <c r="S20" s="618"/>
      <c r="T20" s="618"/>
      <c r="U20" s="619"/>
    </row>
    <row r="21" spans="2:21" ht="18" thickBot="1" x14ac:dyDescent="0.45">
      <c r="B21" s="613"/>
      <c r="C21" s="614"/>
      <c r="D21" s="419" t="s">
        <v>54</v>
      </c>
      <c r="E21" s="608" t="s">
        <v>324</v>
      </c>
      <c r="F21" s="609"/>
      <c r="G21" s="609"/>
      <c r="H21" s="609"/>
      <c r="I21" s="609"/>
      <c r="J21" s="609"/>
      <c r="K21" s="609"/>
      <c r="L21" s="609"/>
      <c r="M21" s="609"/>
      <c r="N21" s="609"/>
      <c r="O21" s="609"/>
      <c r="P21" s="609"/>
      <c r="Q21" s="609"/>
      <c r="R21" s="609"/>
      <c r="S21" s="609"/>
      <c r="T21" s="609"/>
      <c r="U21" s="610"/>
    </row>
    <row r="22" spans="2:21" ht="18" thickBot="1" x14ac:dyDescent="0.45">
      <c r="B22" s="613"/>
      <c r="C22" s="614"/>
      <c r="D22" s="420" t="s">
        <v>55</v>
      </c>
      <c r="E22" s="617" t="s">
        <v>325</v>
      </c>
      <c r="F22" s="618"/>
      <c r="G22" s="618"/>
      <c r="H22" s="618"/>
      <c r="I22" s="618"/>
      <c r="J22" s="618"/>
      <c r="K22" s="618"/>
      <c r="L22" s="618"/>
      <c r="M22" s="618"/>
      <c r="N22" s="618"/>
      <c r="O22" s="618"/>
      <c r="P22" s="618"/>
      <c r="Q22" s="618"/>
      <c r="R22" s="618"/>
      <c r="S22" s="618"/>
      <c r="T22" s="618"/>
      <c r="U22" s="619"/>
    </row>
    <row r="23" spans="2:21" ht="18" thickBot="1" x14ac:dyDescent="0.45">
      <c r="B23" s="611" t="s">
        <v>11</v>
      </c>
      <c r="C23" s="612"/>
      <c r="D23" s="421" t="s">
        <v>0</v>
      </c>
      <c r="E23" s="608" t="s">
        <v>326</v>
      </c>
      <c r="F23" s="609"/>
      <c r="G23" s="609"/>
      <c r="H23" s="609"/>
      <c r="I23" s="609"/>
      <c r="J23" s="609"/>
      <c r="K23" s="609"/>
      <c r="L23" s="609"/>
      <c r="M23" s="609"/>
      <c r="N23" s="609"/>
      <c r="O23" s="609"/>
      <c r="P23" s="609"/>
      <c r="Q23" s="609"/>
      <c r="R23" s="609"/>
      <c r="S23" s="609"/>
      <c r="T23" s="609"/>
      <c r="U23" s="610"/>
    </row>
    <row r="24" spans="2:21" ht="18" thickBot="1" x14ac:dyDescent="0.45">
      <c r="B24" s="613"/>
      <c r="C24" s="614"/>
      <c r="D24" s="416" t="s">
        <v>1</v>
      </c>
      <c r="E24" s="617" t="s">
        <v>327</v>
      </c>
      <c r="F24" s="618"/>
      <c r="G24" s="618"/>
      <c r="H24" s="618"/>
      <c r="I24" s="618"/>
      <c r="J24" s="618"/>
      <c r="K24" s="618"/>
      <c r="L24" s="618"/>
      <c r="M24" s="618"/>
      <c r="N24" s="618"/>
      <c r="O24" s="618"/>
      <c r="P24" s="618"/>
      <c r="Q24" s="618"/>
      <c r="R24" s="618"/>
      <c r="S24" s="618"/>
      <c r="T24" s="618"/>
      <c r="U24" s="619"/>
    </row>
    <row r="25" spans="2:21" ht="18" thickBot="1" x14ac:dyDescent="0.45">
      <c r="B25" s="613"/>
      <c r="C25" s="614"/>
      <c r="D25" s="421" t="s">
        <v>2</v>
      </c>
      <c r="E25" s="608" t="s">
        <v>328</v>
      </c>
      <c r="F25" s="609"/>
      <c r="G25" s="609"/>
      <c r="H25" s="609"/>
      <c r="I25" s="609"/>
      <c r="J25" s="609"/>
      <c r="K25" s="609"/>
      <c r="L25" s="609"/>
      <c r="M25" s="609"/>
      <c r="N25" s="609"/>
      <c r="O25" s="609"/>
      <c r="P25" s="609"/>
      <c r="Q25" s="609"/>
      <c r="R25" s="609"/>
      <c r="S25" s="609"/>
      <c r="T25" s="609"/>
      <c r="U25" s="610"/>
    </row>
    <row r="26" spans="2:21" ht="18" thickBot="1" x14ac:dyDescent="0.45">
      <c r="B26" s="613"/>
      <c r="C26" s="614"/>
      <c r="D26" s="416" t="s">
        <v>109</v>
      </c>
      <c r="E26" s="617" t="s">
        <v>329</v>
      </c>
      <c r="F26" s="618"/>
      <c r="G26" s="618"/>
      <c r="H26" s="618"/>
      <c r="I26" s="618"/>
      <c r="J26" s="618"/>
      <c r="K26" s="618"/>
      <c r="L26" s="618"/>
      <c r="M26" s="618"/>
      <c r="N26" s="618"/>
      <c r="O26" s="618"/>
      <c r="P26" s="618"/>
      <c r="Q26" s="618"/>
      <c r="R26" s="618"/>
      <c r="S26" s="618"/>
      <c r="T26" s="618"/>
      <c r="U26" s="619"/>
    </row>
    <row r="27" spans="2:21" ht="18" thickBot="1" x14ac:dyDescent="0.45">
      <c r="B27" s="613"/>
      <c r="C27" s="614"/>
      <c r="D27" s="421" t="s">
        <v>67</v>
      </c>
      <c r="E27" s="608" t="s">
        <v>330</v>
      </c>
      <c r="F27" s="609"/>
      <c r="G27" s="609"/>
      <c r="H27" s="609"/>
      <c r="I27" s="609"/>
      <c r="J27" s="609"/>
      <c r="K27" s="609"/>
      <c r="L27" s="609"/>
      <c r="M27" s="609"/>
      <c r="N27" s="609"/>
      <c r="O27" s="609"/>
      <c r="P27" s="609"/>
      <c r="Q27" s="609"/>
      <c r="R27" s="609"/>
      <c r="S27" s="609"/>
      <c r="T27" s="609"/>
      <c r="U27" s="610"/>
    </row>
    <row r="28" spans="2:21" ht="18" thickBot="1" x14ac:dyDescent="0.45">
      <c r="B28" s="613"/>
      <c r="C28" s="614"/>
      <c r="D28" s="416" t="s">
        <v>110</v>
      </c>
      <c r="E28" s="617" t="s">
        <v>331</v>
      </c>
      <c r="F28" s="618"/>
      <c r="G28" s="618"/>
      <c r="H28" s="618"/>
      <c r="I28" s="618"/>
      <c r="J28" s="618"/>
      <c r="K28" s="618"/>
      <c r="L28" s="618"/>
      <c r="M28" s="618"/>
      <c r="N28" s="618"/>
      <c r="O28" s="618"/>
      <c r="P28" s="618"/>
      <c r="Q28" s="618"/>
      <c r="R28" s="618"/>
      <c r="S28" s="618"/>
      <c r="T28" s="618"/>
      <c r="U28" s="619"/>
    </row>
    <row r="29" spans="2:21" ht="18" thickBot="1" x14ac:dyDescent="0.45">
      <c r="B29" s="613"/>
      <c r="C29" s="614"/>
      <c r="D29" s="421" t="s">
        <v>23</v>
      </c>
      <c r="E29" s="608" t="s">
        <v>332</v>
      </c>
      <c r="F29" s="609"/>
      <c r="G29" s="609"/>
      <c r="H29" s="609"/>
      <c r="I29" s="609"/>
      <c r="J29" s="609"/>
      <c r="K29" s="609"/>
      <c r="L29" s="609"/>
      <c r="M29" s="609"/>
      <c r="N29" s="609"/>
      <c r="O29" s="609"/>
      <c r="P29" s="609"/>
      <c r="Q29" s="609"/>
      <c r="R29" s="609"/>
      <c r="S29" s="609"/>
      <c r="T29" s="609"/>
      <c r="U29" s="610"/>
    </row>
    <row r="30" spans="2:21" ht="18" thickBot="1" x14ac:dyDescent="0.45">
      <c r="B30" s="615"/>
      <c r="C30" s="616"/>
      <c r="D30" s="416" t="s">
        <v>108</v>
      </c>
      <c r="E30" s="617" t="s">
        <v>333</v>
      </c>
      <c r="F30" s="618"/>
      <c r="G30" s="618"/>
      <c r="H30" s="618"/>
      <c r="I30" s="618"/>
      <c r="J30" s="618"/>
      <c r="K30" s="618"/>
      <c r="L30" s="618"/>
      <c r="M30" s="618"/>
      <c r="N30" s="618"/>
      <c r="O30" s="618"/>
      <c r="P30" s="618"/>
      <c r="Q30" s="618"/>
      <c r="R30" s="618"/>
      <c r="S30" s="618"/>
      <c r="T30" s="618"/>
      <c r="U30" s="619"/>
    </row>
    <row r="31" spans="2:21" ht="18" thickBot="1" x14ac:dyDescent="0.45">
      <c r="B31" s="611" t="s">
        <v>4</v>
      </c>
      <c r="C31" s="612"/>
      <c r="D31" s="421" t="s">
        <v>29</v>
      </c>
      <c r="E31" s="608" t="s">
        <v>334</v>
      </c>
      <c r="F31" s="609"/>
      <c r="G31" s="609"/>
      <c r="H31" s="609"/>
      <c r="I31" s="609"/>
      <c r="J31" s="609"/>
      <c r="K31" s="609"/>
      <c r="L31" s="609"/>
      <c r="M31" s="609"/>
      <c r="N31" s="609"/>
      <c r="O31" s="609"/>
      <c r="P31" s="609"/>
      <c r="Q31" s="609"/>
      <c r="R31" s="609"/>
      <c r="S31" s="609"/>
      <c r="T31" s="609"/>
      <c r="U31" s="610"/>
    </row>
    <row r="32" spans="2:21" ht="18" thickBot="1" x14ac:dyDescent="0.45">
      <c r="B32" s="613"/>
      <c r="C32" s="614"/>
      <c r="D32" s="416" t="s">
        <v>31</v>
      </c>
      <c r="E32" s="617" t="s">
        <v>335</v>
      </c>
      <c r="F32" s="618"/>
      <c r="G32" s="618"/>
      <c r="H32" s="618"/>
      <c r="I32" s="618"/>
      <c r="J32" s="618"/>
      <c r="K32" s="618"/>
      <c r="L32" s="618"/>
      <c r="M32" s="618"/>
      <c r="N32" s="618"/>
      <c r="O32" s="618"/>
      <c r="P32" s="618"/>
      <c r="Q32" s="618"/>
      <c r="R32" s="618"/>
      <c r="S32" s="618"/>
      <c r="T32" s="618"/>
      <c r="U32" s="619"/>
    </row>
    <row r="33" spans="2:21" ht="18" thickBot="1" x14ac:dyDescent="0.45">
      <c r="B33" s="613"/>
      <c r="C33" s="614"/>
      <c r="D33" s="421" t="s">
        <v>30</v>
      </c>
      <c r="E33" s="608" t="s">
        <v>336</v>
      </c>
      <c r="F33" s="609"/>
      <c r="G33" s="609"/>
      <c r="H33" s="609"/>
      <c r="I33" s="609"/>
      <c r="J33" s="609"/>
      <c r="K33" s="609"/>
      <c r="L33" s="609"/>
      <c r="M33" s="609"/>
      <c r="N33" s="609"/>
      <c r="O33" s="609"/>
      <c r="P33" s="609"/>
      <c r="Q33" s="609"/>
      <c r="R33" s="609"/>
      <c r="S33" s="609"/>
      <c r="T33" s="609"/>
      <c r="U33" s="610"/>
    </row>
    <row r="34" spans="2:21" ht="18" thickBot="1" x14ac:dyDescent="0.45">
      <c r="B34" s="613"/>
      <c r="C34" s="614"/>
      <c r="D34" s="425" t="s">
        <v>15</v>
      </c>
      <c r="E34" s="605" t="s">
        <v>337</v>
      </c>
      <c r="F34" s="606"/>
      <c r="G34" s="606"/>
      <c r="H34" s="606"/>
      <c r="I34" s="606"/>
      <c r="J34" s="606"/>
      <c r="K34" s="606"/>
      <c r="L34" s="606"/>
      <c r="M34" s="606"/>
      <c r="N34" s="606"/>
      <c r="O34" s="606"/>
      <c r="P34" s="606"/>
      <c r="Q34" s="606"/>
      <c r="R34" s="606"/>
      <c r="S34" s="606"/>
      <c r="T34" s="606"/>
      <c r="U34" s="607"/>
    </row>
    <row r="35" spans="2:21" ht="18" thickBot="1" x14ac:dyDescent="0.45">
      <c r="B35" s="615"/>
      <c r="C35" s="616"/>
      <c r="D35" s="457" t="s">
        <v>420</v>
      </c>
      <c r="E35" s="617" t="s">
        <v>421</v>
      </c>
      <c r="F35" s="618"/>
      <c r="G35" s="618"/>
      <c r="H35" s="618"/>
      <c r="I35" s="618"/>
      <c r="J35" s="618"/>
      <c r="K35" s="618"/>
      <c r="L35" s="618"/>
      <c r="M35" s="618"/>
      <c r="N35" s="618"/>
      <c r="O35" s="618"/>
      <c r="P35" s="618"/>
      <c r="Q35" s="618"/>
      <c r="R35" s="618"/>
      <c r="S35" s="618"/>
      <c r="T35" s="618"/>
      <c r="U35" s="619"/>
    </row>
    <row r="36" spans="2:21" ht="18" thickBot="1" x14ac:dyDescent="0.45">
      <c r="B36" s="611" t="s">
        <v>5</v>
      </c>
      <c r="C36" s="612"/>
      <c r="D36" s="421" t="s">
        <v>28</v>
      </c>
      <c r="E36" s="608" t="s">
        <v>338</v>
      </c>
      <c r="F36" s="609"/>
      <c r="G36" s="609"/>
      <c r="H36" s="609"/>
      <c r="I36" s="609"/>
      <c r="J36" s="609"/>
      <c r="K36" s="609"/>
      <c r="L36" s="609"/>
      <c r="M36" s="609"/>
      <c r="N36" s="609"/>
      <c r="O36" s="609"/>
      <c r="P36" s="609"/>
      <c r="Q36" s="609"/>
      <c r="R36" s="609"/>
      <c r="S36" s="609"/>
      <c r="T36" s="609"/>
      <c r="U36" s="610"/>
    </row>
    <row r="37" spans="2:21" ht="18" thickBot="1" x14ac:dyDescent="0.45">
      <c r="B37" s="613"/>
      <c r="C37" s="614"/>
      <c r="D37" s="416" t="s">
        <v>27</v>
      </c>
      <c r="E37" s="617" t="s">
        <v>339</v>
      </c>
      <c r="F37" s="618"/>
      <c r="G37" s="618"/>
      <c r="H37" s="618"/>
      <c r="I37" s="618"/>
      <c r="J37" s="618"/>
      <c r="K37" s="618"/>
      <c r="L37" s="618"/>
      <c r="M37" s="618"/>
      <c r="N37" s="618"/>
      <c r="O37" s="618"/>
      <c r="P37" s="618"/>
      <c r="Q37" s="618"/>
      <c r="R37" s="618"/>
      <c r="S37" s="618"/>
      <c r="T37" s="618"/>
      <c r="U37" s="619"/>
    </row>
    <row r="38" spans="2:21" ht="29.25" thickBot="1" x14ac:dyDescent="0.45">
      <c r="B38" s="613"/>
      <c r="C38" s="614"/>
      <c r="D38" s="421" t="s">
        <v>70</v>
      </c>
      <c r="E38" s="608" t="s">
        <v>340</v>
      </c>
      <c r="F38" s="609"/>
      <c r="G38" s="609"/>
      <c r="H38" s="609"/>
      <c r="I38" s="609"/>
      <c r="J38" s="609"/>
      <c r="K38" s="609"/>
      <c r="L38" s="609"/>
      <c r="M38" s="609"/>
      <c r="N38" s="609"/>
      <c r="O38" s="609"/>
      <c r="P38" s="609"/>
      <c r="Q38" s="609"/>
      <c r="R38" s="609"/>
      <c r="S38" s="609"/>
      <c r="T38" s="609"/>
      <c r="U38" s="610"/>
    </row>
    <row r="39" spans="2:21" ht="18" thickBot="1" x14ac:dyDescent="0.45">
      <c r="B39" s="613"/>
      <c r="C39" s="614"/>
      <c r="D39" s="416" t="s">
        <v>26</v>
      </c>
      <c r="E39" s="617" t="s">
        <v>341</v>
      </c>
      <c r="F39" s="618"/>
      <c r="G39" s="618"/>
      <c r="H39" s="618"/>
      <c r="I39" s="618"/>
      <c r="J39" s="618"/>
      <c r="K39" s="618"/>
      <c r="L39" s="618"/>
      <c r="M39" s="618"/>
      <c r="N39" s="618"/>
      <c r="O39" s="618"/>
      <c r="P39" s="618"/>
      <c r="Q39" s="618"/>
      <c r="R39" s="618"/>
      <c r="S39" s="618"/>
      <c r="T39" s="618"/>
      <c r="U39" s="619"/>
    </row>
    <row r="40" spans="2:21" ht="18" thickBot="1" x14ac:dyDescent="0.45">
      <c r="B40" s="615"/>
      <c r="C40" s="616"/>
      <c r="D40" s="421" t="s">
        <v>6</v>
      </c>
      <c r="E40" s="608" t="s">
        <v>342</v>
      </c>
      <c r="F40" s="609"/>
      <c r="G40" s="609"/>
      <c r="H40" s="609"/>
      <c r="I40" s="609"/>
      <c r="J40" s="609"/>
      <c r="K40" s="609"/>
      <c r="L40" s="609"/>
      <c r="M40" s="609"/>
      <c r="N40" s="609"/>
      <c r="O40" s="609"/>
      <c r="P40" s="609"/>
      <c r="Q40" s="609"/>
      <c r="R40" s="609"/>
      <c r="S40" s="609"/>
      <c r="T40" s="609"/>
      <c r="U40" s="610"/>
    </row>
    <row r="41" spans="2:21" ht="18" thickBot="1" x14ac:dyDescent="0.45">
      <c r="B41" s="611" t="s">
        <v>16</v>
      </c>
      <c r="C41" s="612"/>
      <c r="D41" s="416" t="s">
        <v>322</v>
      </c>
      <c r="E41" s="617" t="s">
        <v>343</v>
      </c>
      <c r="F41" s="618"/>
      <c r="G41" s="618"/>
      <c r="H41" s="618"/>
      <c r="I41" s="618"/>
      <c r="J41" s="618"/>
      <c r="K41" s="618"/>
      <c r="L41" s="618"/>
      <c r="M41" s="618"/>
      <c r="N41" s="618"/>
      <c r="O41" s="618"/>
      <c r="P41" s="618"/>
      <c r="Q41" s="618"/>
      <c r="R41" s="618"/>
      <c r="S41" s="618"/>
      <c r="T41" s="618"/>
      <c r="U41" s="619"/>
    </row>
    <row r="42" spans="2:21" ht="18" thickBot="1" x14ac:dyDescent="0.45">
      <c r="B42" s="613"/>
      <c r="C42" s="614"/>
      <c r="D42" s="421" t="s">
        <v>111</v>
      </c>
      <c r="E42" s="608" t="s">
        <v>354</v>
      </c>
      <c r="F42" s="609"/>
      <c r="G42" s="609"/>
      <c r="H42" s="609"/>
      <c r="I42" s="609"/>
      <c r="J42" s="609"/>
      <c r="K42" s="609"/>
      <c r="L42" s="609"/>
      <c r="M42" s="609"/>
      <c r="N42" s="609"/>
      <c r="O42" s="609"/>
      <c r="P42" s="609"/>
      <c r="Q42" s="609"/>
      <c r="R42" s="609"/>
      <c r="S42" s="609"/>
      <c r="T42" s="609"/>
      <c r="U42" s="610"/>
    </row>
    <row r="43" spans="2:21" ht="18" thickBot="1" x14ac:dyDescent="0.45">
      <c r="B43" s="613"/>
      <c r="C43" s="614"/>
      <c r="D43" s="416" t="s">
        <v>57</v>
      </c>
      <c r="E43" s="617" t="s">
        <v>355</v>
      </c>
      <c r="F43" s="618"/>
      <c r="G43" s="618"/>
      <c r="H43" s="618"/>
      <c r="I43" s="618"/>
      <c r="J43" s="618"/>
      <c r="K43" s="618"/>
      <c r="L43" s="618"/>
      <c r="M43" s="618"/>
      <c r="N43" s="618"/>
      <c r="O43" s="618"/>
      <c r="P43" s="618"/>
      <c r="Q43" s="618"/>
      <c r="R43" s="618"/>
      <c r="S43" s="618"/>
      <c r="T43" s="618"/>
      <c r="U43" s="619"/>
    </row>
    <row r="44" spans="2:21" ht="18" thickBot="1" x14ac:dyDescent="0.45">
      <c r="B44" s="613"/>
      <c r="C44" s="614"/>
      <c r="D44" s="421" t="s">
        <v>112</v>
      </c>
      <c r="E44" s="608" t="s">
        <v>356</v>
      </c>
      <c r="F44" s="609"/>
      <c r="G44" s="609"/>
      <c r="H44" s="609"/>
      <c r="I44" s="609"/>
      <c r="J44" s="609"/>
      <c r="K44" s="609"/>
      <c r="L44" s="609"/>
      <c r="M44" s="609"/>
      <c r="N44" s="609"/>
      <c r="O44" s="609"/>
      <c r="P44" s="609"/>
      <c r="Q44" s="609"/>
      <c r="R44" s="609"/>
      <c r="S44" s="609"/>
      <c r="T44" s="609"/>
      <c r="U44" s="610"/>
    </row>
    <row r="45" spans="2:21" ht="18" thickBot="1" x14ac:dyDescent="0.45">
      <c r="B45" s="613"/>
      <c r="C45" s="614"/>
      <c r="D45" s="416" t="s">
        <v>17</v>
      </c>
      <c r="E45" s="617" t="s">
        <v>357</v>
      </c>
      <c r="F45" s="618"/>
      <c r="G45" s="618"/>
      <c r="H45" s="618"/>
      <c r="I45" s="618"/>
      <c r="J45" s="618"/>
      <c r="K45" s="618"/>
      <c r="L45" s="618"/>
      <c r="M45" s="618"/>
      <c r="N45" s="618"/>
      <c r="O45" s="618"/>
      <c r="P45" s="618"/>
      <c r="Q45" s="618"/>
      <c r="R45" s="618"/>
      <c r="S45" s="618"/>
      <c r="T45" s="618"/>
      <c r="U45" s="619"/>
    </row>
    <row r="46" spans="2:21" ht="18" thickBot="1" x14ac:dyDescent="0.45">
      <c r="B46" s="613"/>
      <c r="C46" s="614"/>
      <c r="D46" s="421" t="s">
        <v>7</v>
      </c>
      <c r="E46" s="608" t="s">
        <v>358</v>
      </c>
      <c r="F46" s="609"/>
      <c r="G46" s="609"/>
      <c r="H46" s="609"/>
      <c r="I46" s="609"/>
      <c r="J46" s="609"/>
      <c r="K46" s="609"/>
      <c r="L46" s="609"/>
      <c r="M46" s="609"/>
      <c r="N46" s="609"/>
      <c r="O46" s="609"/>
      <c r="P46" s="609"/>
      <c r="Q46" s="609"/>
      <c r="R46" s="609"/>
      <c r="S46" s="609"/>
      <c r="T46" s="609"/>
      <c r="U46" s="610"/>
    </row>
    <row r="47" spans="2:21" ht="18" thickBot="1" x14ac:dyDescent="0.45">
      <c r="B47" s="613"/>
      <c r="C47" s="614"/>
      <c r="D47" s="416" t="s">
        <v>113</v>
      </c>
      <c r="E47" s="617" t="s">
        <v>359</v>
      </c>
      <c r="F47" s="618"/>
      <c r="G47" s="618"/>
      <c r="H47" s="618"/>
      <c r="I47" s="618"/>
      <c r="J47" s="618"/>
      <c r="K47" s="618"/>
      <c r="L47" s="618"/>
      <c r="M47" s="618"/>
      <c r="N47" s="618"/>
      <c r="O47" s="618"/>
      <c r="P47" s="618"/>
      <c r="Q47" s="618"/>
      <c r="R47" s="618"/>
      <c r="S47" s="618"/>
      <c r="T47" s="618"/>
      <c r="U47" s="619"/>
    </row>
    <row r="48" spans="2:21" ht="18" thickBot="1" x14ac:dyDescent="0.45">
      <c r="B48" s="613"/>
      <c r="C48" s="614"/>
      <c r="D48" s="421" t="s">
        <v>18</v>
      </c>
      <c r="E48" s="608" t="s">
        <v>360</v>
      </c>
      <c r="F48" s="609"/>
      <c r="G48" s="609"/>
      <c r="H48" s="609"/>
      <c r="I48" s="609"/>
      <c r="J48" s="609"/>
      <c r="K48" s="609"/>
      <c r="L48" s="609"/>
      <c r="M48" s="609"/>
      <c r="N48" s="609"/>
      <c r="O48" s="609"/>
      <c r="P48" s="609"/>
      <c r="Q48" s="609"/>
      <c r="R48" s="609"/>
      <c r="S48" s="609"/>
      <c r="T48" s="609"/>
      <c r="U48" s="610"/>
    </row>
    <row r="49" spans="2:21" ht="29.25" thickBot="1" x14ac:dyDescent="0.45">
      <c r="B49" s="613"/>
      <c r="C49" s="614"/>
      <c r="D49" s="416" t="s">
        <v>19</v>
      </c>
      <c r="E49" s="617" t="s">
        <v>361</v>
      </c>
      <c r="F49" s="618"/>
      <c r="G49" s="618"/>
      <c r="H49" s="618"/>
      <c r="I49" s="618"/>
      <c r="J49" s="618"/>
      <c r="K49" s="618"/>
      <c r="L49" s="618"/>
      <c r="M49" s="618"/>
      <c r="N49" s="618"/>
      <c r="O49" s="618"/>
      <c r="P49" s="618"/>
      <c r="Q49" s="618"/>
      <c r="R49" s="618"/>
      <c r="S49" s="618"/>
      <c r="T49" s="618"/>
      <c r="U49" s="619"/>
    </row>
    <row r="50" spans="2:21" ht="29.25" thickBot="1" x14ac:dyDescent="0.45">
      <c r="B50" s="611" t="s">
        <v>115</v>
      </c>
      <c r="C50" s="612"/>
      <c r="D50" s="421" t="s">
        <v>114</v>
      </c>
      <c r="E50" s="608" t="s">
        <v>362</v>
      </c>
      <c r="F50" s="609"/>
      <c r="G50" s="609"/>
      <c r="H50" s="609"/>
      <c r="I50" s="609"/>
      <c r="J50" s="609"/>
      <c r="K50" s="609"/>
      <c r="L50" s="609"/>
      <c r="M50" s="609"/>
      <c r="N50" s="609"/>
      <c r="O50" s="609"/>
      <c r="P50" s="609"/>
      <c r="Q50" s="609"/>
      <c r="R50" s="609"/>
      <c r="S50" s="609"/>
      <c r="T50" s="609"/>
      <c r="U50" s="610"/>
    </row>
    <row r="51" spans="2:21" ht="18" thickBot="1" x14ac:dyDescent="0.45">
      <c r="B51" s="613"/>
      <c r="C51" s="614"/>
      <c r="D51" s="416" t="s">
        <v>63</v>
      </c>
      <c r="E51" s="617" t="s">
        <v>363</v>
      </c>
      <c r="F51" s="618"/>
      <c r="G51" s="618"/>
      <c r="H51" s="618"/>
      <c r="I51" s="618"/>
      <c r="J51" s="618"/>
      <c r="K51" s="618"/>
      <c r="L51" s="618"/>
      <c r="M51" s="618"/>
      <c r="N51" s="618"/>
      <c r="O51" s="618"/>
      <c r="P51" s="618"/>
      <c r="Q51" s="618"/>
      <c r="R51" s="618"/>
      <c r="S51" s="618"/>
      <c r="T51" s="618"/>
      <c r="U51" s="619"/>
    </row>
    <row r="52" spans="2:21" ht="18" thickBot="1" x14ac:dyDescent="0.45">
      <c r="B52" s="613"/>
      <c r="C52" s="614"/>
      <c r="D52" s="421" t="s">
        <v>34</v>
      </c>
      <c r="E52" s="608" t="s">
        <v>364</v>
      </c>
      <c r="F52" s="609"/>
      <c r="G52" s="609"/>
      <c r="H52" s="609"/>
      <c r="I52" s="609"/>
      <c r="J52" s="609"/>
      <c r="K52" s="609"/>
      <c r="L52" s="609"/>
      <c r="M52" s="609"/>
      <c r="N52" s="609"/>
      <c r="O52" s="609"/>
      <c r="P52" s="609"/>
      <c r="Q52" s="609"/>
      <c r="R52" s="609"/>
      <c r="S52" s="609"/>
      <c r="T52" s="609"/>
      <c r="U52" s="610"/>
    </row>
    <row r="53" spans="2:21" ht="18" thickBot="1" x14ac:dyDescent="0.45">
      <c r="B53" s="613"/>
      <c r="C53" s="614"/>
      <c r="D53" s="416" t="s">
        <v>116</v>
      </c>
      <c r="E53" s="617" t="s">
        <v>365</v>
      </c>
      <c r="F53" s="618"/>
      <c r="G53" s="618"/>
      <c r="H53" s="618"/>
      <c r="I53" s="618"/>
      <c r="J53" s="618"/>
      <c r="K53" s="618"/>
      <c r="L53" s="618"/>
      <c r="M53" s="618"/>
      <c r="N53" s="618"/>
      <c r="O53" s="618"/>
      <c r="P53" s="618"/>
      <c r="Q53" s="618"/>
      <c r="R53" s="618"/>
      <c r="S53" s="618"/>
      <c r="T53" s="618"/>
      <c r="U53" s="619"/>
    </row>
    <row r="54" spans="2:21" ht="18" thickBot="1" x14ac:dyDescent="0.45">
      <c r="B54" s="613"/>
      <c r="C54" s="614"/>
      <c r="D54" s="421" t="s">
        <v>117</v>
      </c>
      <c r="E54" s="608" t="s">
        <v>366</v>
      </c>
      <c r="F54" s="609"/>
      <c r="G54" s="609"/>
      <c r="H54" s="609"/>
      <c r="I54" s="609"/>
      <c r="J54" s="609"/>
      <c r="K54" s="609"/>
      <c r="L54" s="609"/>
      <c r="M54" s="609"/>
      <c r="N54" s="609"/>
      <c r="O54" s="609"/>
      <c r="P54" s="609"/>
      <c r="Q54" s="609"/>
      <c r="R54" s="609"/>
      <c r="S54" s="609"/>
      <c r="T54" s="609"/>
      <c r="U54" s="610"/>
    </row>
    <row r="55" spans="2:21" ht="18" thickBot="1" x14ac:dyDescent="0.45">
      <c r="B55" s="613"/>
      <c r="C55" s="614"/>
      <c r="D55" s="416" t="s">
        <v>118</v>
      </c>
      <c r="E55" s="617" t="s">
        <v>367</v>
      </c>
      <c r="F55" s="618"/>
      <c r="G55" s="618"/>
      <c r="H55" s="618"/>
      <c r="I55" s="618"/>
      <c r="J55" s="618"/>
      <c r="K55" s="618"/>
      <c r="L55" s="618"/>
      <c r="M55" s="618"/>
      <c r="N55" s="618"/>
      <c r="O55" s="618"/>
      <c r="P55" s="618"/>
      <c r="Q55" s="618"/>
      <c r="R55" s="618"/>
      <c r="S55" s="618"/>
      <c r="T55" s="618"/>
      <c r="U55" s="619"/>
    </row>
    <row r="56" spans="2:21" ht="18" thickBot="1" x14ac:dyDescent="0.45">
      <c r="B56" s="613"/>
      <c r="C56" s="614"/>
      <c r="D56" s="421" t="s">
        <v>119</v>
      </c>
      <c r="E56" s="608" t="s">
        <v>368</v>
      </c>
      <c r="F56" s="609"/>
      <c r="G56" s="609"/>
      <c r="H56" s="609"/>
      <c r="I56" s="609"/>
      <c r="J56" s="609"/>
      <c r="K56" s="609"/>
      <c r="L56" s="609"/>
      <c r="M56" s="609"/>
      <c r="N56" s="609"/>
      <c r="O56" s="609"/>
      <c r="P56" s="609"/>
      <c r="Q56" s="609"/>
      <c r="R56" s="609"/>
      <c r="S56" s="609"/>
      <c r="T56" s="609"/>
      <c r="U56" s="610"/>
    </row>
    <row r="57" spans="2:21" ht="18" thickBot="1" x14ac:dyDescent="0.45">
      <c r="B57" s="613"/>
      <c r="C57" s="614"/>
      <c r="D57" s="416" t="s">
        <v>120</v>
      </c>
      <c r="E57" s="617" t="s">
        <v>368</v>
      </c>
      <c r="F57" s="618"/>
      <c r="G57" s="618"/>
      <c r="H57" s="618"/>
      <c r="I57" s="618"/>
      <c r="J57" s="618"/>
      <c r="K57" s="618"/>
      <c r="L57" s="618"/>
      <c r="M57" s="618"/>
      <c r="N57" s="618"/>
      <c r="O57" s="618"/>
      <c r="P57" s="618"/>
      <c r="Q57" s="618"/>
      <c r="R57" s="618"/>
      <c r="S57" s="618"/>
      <c r="T57" s="618"/>
      <c r="U57" s="619"/>
    </row>
    <row r="58" spans="2:21" ht="18" thickBot="1" x14ac:dyDescent="0.45">
      <c r="B58" s="613"/>
      <c r="C58" s="614"/>
      <c r="D58" s="421" t="s">
        <v>121</v>
      </c>
      <c r="E58" s="608" t="s">
        <v>369</v>
      </c>
      <c r="F58" s="609"/>
      <c r="G58" s="609"/>
      <c r="H58" s="609"/>
      <c r="I58" s="609"/>
      <c r="J58" s="609"/>
      <c r="K58" s="609"/>
      <c r="L58" s="609"/>
      <c r="M58" s="609"/>
      <c r="N58" s="609"/>
      <c r="O58" s="609"/>
      <c r="P58" s="609"/>
      <c r="Q58" s="609"/>
      <c r="R58" s="609"/>
      <c r="S58" s="609"/>
      <c r="T58" s="609"/>
      <c r="U58" s="610"/>
    </row>
    <row r="59" spans="2:21" ht="36.75" customHeight="1" thickBot="1" x14ac:dyDescent="0.45">
      <c r="B59" s="613"/>
      <c r="C59" s="614"/>
      <c r="D59" s="416" t="s">
        <v>122</v>
      </c>
      <c r="E59" s="620" t="s">
        <v>370</v>
      </c>
      <c r="F59" s="621"/>
      <c r="G59" s="621"/>
      <c r="H59" s="621"/>
      <c r="I59" s="621"/>
      <c r="J59" s="621"/>
      <c r="K59" s="621"/>
      <c r="L59" s="621"/>
      <c r="M59" s="621"/>
      <c r="N59" s="621"/>
      <c r="O59" s="621"/>
      <c r="P59" s="621"/>
      <c r="Q59" s="621"/>
      <c r="R59" s="621"/>
      <c r="S59" s="621"/>
      <c r="T59" s="621"/>
      <c r="U59" s="622"/>
    </row>
    <row r="60" spans="2:21" ht="18" thickBot="1" x14ac:dyDescent="0.45">
      <c r="B60" s="613"/>
      <c r="C60" s="614"/>
      <c r="D60" s="421" t="s">
        <v>61</v>
      </c>
      <c r="E60" s="608" t="s">
        <v>371</v>
      </c>
      <c r="F60" s="609"/>
      <c r="G60" s="609"/>
      <c r="H60" s="609"/>
      <c r="I60" s="609"/>
      <c r="J60" s="609"/>
      <c r="K60" s="609"/>
      <c r="L60" s="609"/>
      <c r="M60" s="609"/>
      <c r="N60" s="609"/>
      <c r="O60" s="609"/>
      <c r="P60" s="609"/>
      <c r="Q60" s="609"/>
      <c r="R60" s="609"/>
      <c r="S60" s="609"/>
      <c r="T60" s="609"/>
      <c r="U60" s="610"/>
    </row>
    <row r="61" spans="2:21" ht="18" thickBot="1" x14ac:dyDescent="0.45">
      <c r="B61" s="613"/>
      <c r="C61" s="614"/>
      <c r="D61" s="417" t="s">
        <v>39</v>
      </c>
      <c r="E61" s="617" t="s">
        <v>372</v>
      </c>
      <c r="F61" s="618"/>
      <c r="G61" s="618"/>
      <c r="H61" s="618"/>
      <c r="I61" s="618"/>
      <c r="J61" s="618"/>
      <c r="K61" s="618"/>
      <c r="L61" s="618"/>
      <c r="M61" s="618"/>
      <c r="N61" s="618"/>
      <c r="O61" s="618"/>
      <c r="P61" s="618"/>
      <c r="Q61" s="618"/>
      <c r="R61" s="618"/>
      <c r="S61" s="618"/>
      <c r="T61" s="618"/>
      <c r="U61" s="619"/>
    </row>
    <row r="62" spans="2:21" ht="29.25" thickBot="1" x14ac:dyDescent="0.45">
      <c r="B62" s="613"/>
      <c r="C62" s="614"/>
      <c r="D62" s="421" t="s">
        <v>123</v>
      </c>
      <c r="E62" s="608" t="s">
        <v>373</v>
      </c>
      <c r="F62" s="609"/>
      <c r="G62" s="609"/>
      <c r="H62" s="609"/>
      <c r="I62" s="609"/>
      <c r="J62" s="609"/>
      <c r="K62" s="609"/>
      <c r="L62" s="609"/>
      <c r="M62" s="609"/>
      <c r="N62" s="609"/>
      <c r="O62" s="609"/>
      <c r="P62" s="609"/>
      <c r="Q62" s="609"/>
      <c r="R62" s="609"/>
      <c r="S62" s="609"/>
      <c r="T62" s="609"/>
      <c r="U62" s="610"/>
    </row>
    <row r="63" spans="2:21" ht="43.5" thickBot="1" x14ac:dyDescent="0.45">
      <c r="B63" s="613"/>
      <c r="C63" s="614"/>
      <c r="D63" s="417" t="s">
        <v>124</v>
      </c>
      <c r="E63" s="617" t="s">
        <v>372</v>
      </c>
      <c r="F63" s="618"/>
      <c r="G63" s="618"/>
      <c r="H63" s="618"/>
      <c r="I63" s="618"/>
      <c r="J63" s="618"/>
      <c r="K63" s="618"/>
      <c r="L63" s="618"/>
      <c r="M63" s="618"/>
      <c r="N63" s="618"/>
      <c r="O63" s="618"/>
      <c r="P63" s="618"/>
      <c r="Q63" s="618"/>
      <c r="R63" s="618"/>
      <c r="S63" s="618"/>
      <c r="T63" s="618"/>
      <c r="U63" s="619"/>
    </row>
    <row r="64" spans="2:21" ht="18" thickBot="1" x14ac:dyDescent="0.45">
      <c r="B64" s="613"/>
      <c r="C64" s="614"/>
      <c r="D64" s="418" t="s">
        <v>125</v>
      </c>
      <c r="E64" s="608" t="s">
        <v>374</v>
      </c>
      <c r="F64" s="609"/>
      <c r="G64" s="609"/>
      <c r="H64" s="609"/>
      <c r="I64" s="609"/>
      <c r="J64" s="609"/>
      <c r="K64" s="609"/>
      <c r="L64" s="609"/>
      <c r="M64" s="609"/>
      <c r="N64" s="609"/>
      <c r="O64" s="609"/>
      <c r="P64" s="609"/>
      <c r="Q64" s="609"/>
      <c r="R64" s="609"/>
      <c r="S64" s="609"/>
      <c r="T64" s="609"/>
      <c r="U64" s="610"/>
    </row>
    <row r="65" spans="2:21" ht="18" thickBot="1" x14ac:dyDescent="0.45">
      <c r="B65" s="613"/>
      <c r="C65" s="614"/>
      <c r="D65" s="416" t="s">
        <v>13</v>
      </c>
      <c r="E65" s="617" t="s">
        <v>375</v>
      </c>
      <c r="F65" s="618"/>
      <c r="G65" s="618"/>
      <c r="H65" s="618"/>
      <c r="I65" s="618"/>
      <c r="J65" s="618"/>
      <c r="K65" s="618"/>
      <c r="L65" s="618"/>
      <c r="M65" s="618"/>
      <c r="N65" s="618"/>
      <c r="O65" s="618"/>
      <c r="P65" s="618"/>
      <c r="Q65" s="618"/>
      <c r="R65" s="618"/>
      <c r="S65" s="618"/>
      <c r="T65" s="618"/>
      <c r="U65" s="619"/>
    </row>
    <row r="66" spans="2:21" ht="18" thickBot="1" x14ac:dyDescent="0.45">
      <c r="B66" s="613"/>
      <c r="C66" s="614"/>
      <c r="D66" s="421" t="s">
        <v>12</v>
      </c>
      <c r="E66" s="608" t="s">
        <v>375</v>
      </c>
      <c r="F66" s="609"/>
      <c r="G66" s="609"/>
      <c r="H66" s="609"/>
      <c r="I66" s="609"/>
      <c r="J66" s="609"/>
      <c r="K66" s="609"/>
      <c r="L66" s="609"/>
      <c r="M66" s="609"/>
      <c r="N66" s="609"/>
      <c r="O66" s="609"/>
      <c r="P66" s="609"/>
      <c r="Q66" s="609"/>
      <c r="R66" s="609"/>
      <c r="S66" s="609"/>
      <c r="T66" s="609"/>
      <c r="U66" s="610"/>
    </row>
    <row r="67" spans="2:21" ht="18" thickBot="1" x14ac:dyDescent="0.45">
      <c r="B67" s="613"/>
      <c r="C67" s="614"/>
      <c r="D67" s="416" t="s">
        <v>126</v>
      </c>
      <c r="E67" s="617" t="s">
        <v>376</v>
      </c>
      <c r="F67" s="618"/>
      <c r="G67" s="618"/>
      <c r="H67" s="618"/>
      <c r="I67" s="618"/>
      <c r="J67" s="618"/>
      <c r="K67" s="618"/>
      <c r="L67" s="618"/>
      <c r="M67" s="618"/>
      <c r="N67" s="618"/>
      <c r="O67" s="618"/>
      <c r="P67" s="618"/>
      <c r="Q67" s="618"/>
      <c r="R67" s="618"/>
      <c r="S67" s="618"/>
      <c r="T67" s="618"/>
      <c r="U67" s="619"/>
    </row>
    <row r="68" spans="2:21" ht="18" thickBot="1" x14ac:dyDescent="0.45">
      <c r="B68" s="613"/>
      <c r="C68" s="614"/>
      <c r="D68" s="421" t="s">
        <v>234</v>
      </c>
      <c r="E68" s="608" t="s">
        <v>377</v>
      </c>
      <c r="F68" s="609"/>
      <c r="G68" s="609"/>
      <c r="H68" s="609"/>
      <c r="I68" s="609"/>
      <c r="J68" s="609"/>
      <c r="K68" s="609"/>
      <c r="L68" s="609"/>
      <c r="M68" s="609"/>
      <c r="N68" s="609"/>
      <c r="O68" s="609"/>
      <c r="P68" s="609"/>
      <c r="Q68" s="609"/>
      <c r="R68" s="609"/>
      <c r="S68" s="609"/>
      <c r="T68" s="609"/>
      <c r="U68" s="610"/>
    </row>
    <row r="69" spans="2:21" ht="18" thickBot="1" x14ac:dyDescent="0.45">
      <c r="B69" s="613"/>
      <c r="C69" s="614"/>
      <c r="D69" s="416" t="s">
        <v>235</v>
      </c>
      <c r="E69" s="617" t="s">
        <v>378</v>
      </c>
      <c r="F69" s="618"/>
      <c r="G69" s="618"/>
      <c r="H69" s="618"/>
      <c r="I69" s="618"/>
      <c r="J69" s="618"/>
      <c r="K69" s="618"/>
      <c r="L69" s="618"/>
      <c r="M69" s="618"/>
      <c r="N69" s="618"/>
      <c r="O69" s="618"/>
      <c r="P69" s="618"/>
      <c r="Q69" s="618"/>
      <c r="R69" s="618"/>
      <c r="S69" s="618"/>
      <c r="T69" s="618"/>
      <c r="U69" s="619"/>
    </row>
    <row r="70" spans="2:21" ht="18" thickBot="1" x14ac:dyDescent="0.45">
      <c r="B70" s="613"/>
      <c r="C70" s="614"/>
      <c r="D70" s="421" t="s">
        <v>127</v>
      </c>
      <c r="E70" s="608" t="s">
        <v>379</v>
      </c>
      <c r="F70" s="609"/>
      <c r="G70" s="609"/>
      <c r="H70" s="609"/>
      <c r="I70" s="609"/>
      <c r="J70" s="609"/>
      <c r="K70" s="609"/>
      <c r="L70" s="609"/>
      <c r="M70" s="609"/>
      <c r="N70" s="609"/>
      <c r="O70" s="609"/>
      <c r="P70" s="609"/>
      <c r="Q70" s="609"/>
      <c r="R70" s="609"/>
      <c r="S70" s="609"/>
      <c r="T70" s="609"/>
      <c r="U70" s="610"/>
    </row>
    <row r="71" spans="2:21" ht="18" thickBot="1" x14ac:dyDescent="0.45">
      <c r="B71" s="613"/>
      <c r="C71" s="614"/>
      <c r="D71" s="416" t="s">
        <v>128</v>
      </c>
      <c r="E71" s="617" t="s">
        <v>380</v>
      </c>
      <c r="F71" s="618"/>
      <c r="G71" s="618"/>
      <c r="H71" s="618"/>
      <c r="I71" s="618"/>
      <c r="J71" s="618"/>
      <c r="K71" s="618"/>
      <c r="L71" s="618"/>
      <c r="M71" s="618"/>
      <c r="N71" s="618"/>
      <c r="O71" s="618"/>
      <c r="P71" s="618"/>
      <c r="Q71" s="618"/>
      <c r="R71" s="618"/>
      <c r="S71" s="618"/>
      <c r="T71" s="618"/>
      <c r="U71" s="619"/>
    </row>
    <row r="72" spans="2:21" ht="18" thickBot="1" x14ac:dyDescent="0.45">
      <c r="B72" s="613"/>
      <c r="C72" s="614"/>
      <c r="D72" s="421" t="s">
        <v>129</v>
      </c>
      <c r="E72" s="608" t="s">
        <v>381</v>
      </c>
      <c r="F72" s="609"/>
      <c r="G72" s="609"/>
      <c r="H72" s="609"/>
      <c r="I72" s="609"/>
      <c r="J72" s="609"/>
      <c r="K72" s="609"/>
      <c r="L72" s="609"/>
      <c r="M72" s="609"/>
      <c r="N72" s="609"/>
      <c r="O72" s="609"/>
      <c r="P72" s="609"/>
      <c r="Q72" s="609"/>
      <c r="R72" s="609"/>
      <c r="S72" s="609"/>
      <c r="T72" s="609"/>
      <c r="U72" s="610"/>
    </row>
    <row r="73" spans="2:21" ht="18" thickBot="1" x14ac:dyDescent="0.45">
      <c r="B73" s="613"/>
      <c r="C73" s="614"/>
      <c r="D73" s="416" t="s">
        <v>130</v>
      </c>
      <c r="E73" s="617" t="s">
        <v>382</v>
      </c>
      <c r="F73" s="618"/>
      <c r="G73" s="618"/>
      <c r="H73" s="618"/>
      <c r="I73" s="618"/>
      <c r="J73" s="618"/>
      <c r="K73" s="618"/>
      <c r="L73" s="618"/>
      <c r="M73" s="618"/>
      <c r="N73" s="618"/>
      <c r="O73" s="618"/>
      <c r="P73" s="618"/>
      <c r="Q73" s="618"/>
      <c r="R73" s="618"/>
      <c r="S73" s="618"/>
      <c r="T73" s="618"/>
      <c r="U73" s="619"/>
    </row>
    <row r="74" spans="2:21" ht="18" thickBot="1" x14ac:dyDescent="0.45">
      <c r="B74" s="613"/>
      <c r="C74" s="614"/>
      <c r="D74" s="421" t="s">
        <v>131</v>
      </c>
      <c r="E74" s="608" t="s">
        <v>383</v>
      </c>
      <c r="F74" s="609"/>
      <c r="G74" s="609"/>
      <c r="H74" s="609"/>
      <c r="I74" s="609"/>
      <c r="J74" s="609"/>
      <c r="K74" s="609"/>
      <c r="L74" s="609"/>
      <c r="M74" s="609"/>
      <c r="N74" s="609"/>
      <c r="O74" s="609"/>
      <c r="P74" s="609"/>
      <c r="Q74" s="609"/>
      <c r="R74" s="609"/>
      <c r="S74" s="609"/>
      <c r="T74" s="609"/>
      <c r="U74" s="610"/>
    </row>
    <row r="75" spans="2:21" ht="18" thickBot="1" x14ac:dyDescent="0.45">
      <c r="B75" s="613"/>
      <c r="C75" s="614"/>
      <c r="D75" s="416" t="s">
        <v>132</v>
      </c>
      <c r="E75" s="617" t="s">
        <v>384</v>
      </c>
      <c r="F75" s="618"/>
      <c r="G75" s="618"/>
      <c r="H75" s="618"/>
      <c r="I75" s="618"/>
      <c r="J75" s="618"/>
      <c r="K75" s="618"/>
      <c r="L75" s="618"/>
      <c r="M75" s="618"/>
      <c r="N75" s="618"/>
      <c r="O75" s="618"/>
      <c r="P75" s="618"/>
      <c r="Q75" s="618"/>
      <c r="R75" s="618"/>
      <c r="S75" s="618"/>
      <c r="T75" s="618"/>
      <c r="U75" s="619"/>
    </row>
    <row r="76" spans="2:21" ht="18" thickBot="1" x14ac:dyDescent="0.45">
      <c r="B76" s="613"/>
      <c r="C76" s="614"/>
      <c r="D76" s="421" t="s">
        <v>133</v>
      </c>
      <c r="E76" s="608" t="s">
        <v>418</v>
      </c>
      <c r="F76" s="609"/>
      <c r="G76" s="609"/>
      <c r="H76" s="609"/>
      <c r="I76" s="609"/>
      <c r="J76" s="609"/>
      <c r="K76" s="609"/>
      <c r="L76" s="609"/>
      <c r="M76" s="609"/>
      <c r="N76" s="609"/>
      <c r="O76" s="609"/>
      <c r="P76" s="609"/>
      <c r="Q76" s="609"/>
      <c r="R76" s="609"/>
      <c r="S76" s="609"/>
      <c r="T76" s="609"/>
      <c r="U76" s="610"/>
    </row>
    <row r="77" spans="2:21" ht="29.25" thickBot="1" x14ac:dyDescent="0.45">
      <c r="B77" s="613"/>
      <c r="C77" s="614"/>
      <c r="D77" s="416" t="s">
        <v>134</v>
      </c>
      <c r="E77" s="617" t="s">
        <v>385</v>
      </c>
      <c r="F77" s="618"/>
      <c r="G77" s="618"/>
      <c r="H77" s="618"/>
      <c r="I77" s="618"/>
      <c r="J77" s="618"/>
      <c r="K77" s="618"/>
      <c r="L77" s="618"/>
      <c r="M77" s="618"/>
      <c r="N77" s="618"/>
      <c r="O77" s="618"/>
      <c r="P77" s="618"/>
      <c r="Q77" s="618"/>
      <c r="R77" s="618"/>
      <c r="S77" s="618"/>
      <c r="T77" s="618"/>
      <c r="U77" s="619"/>
    </row>
    <row r="78" spans="2:21" ht="18" thickBot="1" x14ac:dyDescent="0.45">
      <c r="B78" s="615"/>
      <c r="C78" s="616"/>
      <c r="D78" s="421" t="s">
        <v>135</v>
      </c>
      <c r="E78" s="608" t="s">
        <v>386</v>
      </c>
      <c r="F78" s="609"/>
      <c r="G78" s="609"/>
      <c r="H78" s="609"/>
      <c r="I78" s="609"/>
      <c r="J78" s="609"/>
      <c r="K78" s="609"/>
      <c r="L78" s="609"/>
      <c r="M78" s="609"/>
      <c r="N78" s="609"/>
      <c r="O78" s="609"/>
      <c r="P78" s="609"/>
      <c r="Q78" s="609"/>
      <c r="R78" s="609"/>
      <c r="S78" s="609"/>
      <c r="T78" s="609"/>
      <c r="U78" s="610"/>
    </row>
    <row r="79" spans="2:21" ht="18" thickBot="1" x14ac:dyDescent="0.45">
      <c r="B79" s="611" t="s">
        <v>8</v>
      </c>
      <c r="C79" s="612"/>
      <c r="D79" s="416" t="s">
        <v>69</v>
      </c>
      <c r="E79" s="617" t="s">
        <v>387</v>
      </c>
      <c r="F79" s="618"/>
      <c r="G79" s="618"/>
      <c r="H79" s="618"/>
      <c r="I79" s="618"/>
      <c r="J79" s="618"/>
      <c r="K79" s="618"/>
      <c r="L79" s="618"/>
      <c r="M79" s="618"/>
      <c r="N79" s="618"/>
      <c r="O79" s="618"/>
      <c r="P79" s="618"/>
      <c r="Q79" s="618"/>
      <c r="R79" s="618"/>
      <c r="S79" s="618"/>
      <c r="T79" s="618"/>
      <c r="U79" s="619"/>
    </row>
    <row r="80" spans="2:21" ht="29.25" thickBot="1" x14ac:dyDescent="0.45">
      <c r="B80" s="613"/>
      <c r="C80" s="614"/>
      <c r="D80" s="421" t="s">
        <v>68</v>
      </c>
      <c r="E80" s="608" t="s">
        <v>388</v>
      </c>
      <c r="F80" s="609"/>
      <c r="G80" s="609"/>
      <c r="H80" s="609"/>
      <c r="I80" s="609"/>
      <c r="J80" s="609"/>
      <c r="K80" s="609"/>
      <c r="L80" s="609"/>
      <c r="M80" s="609"/>
      <c r="N80" s="609"/>
      <c r="O80" s="609"/>
      <c r="P80" s="609"/>
      <c r="Q80" s="609"/>
      <c r="R80" s="609"/>
      <c r="S80" s="609"/>
      <c r="T80" s="609"/>
      <c r="U80" s="610"/>
    </row>
    <row r="81" spans="2:21" ht="18" thickBot="1" x14ac:dyDescent="0.45">
      <c r="B81" s="611" t="s">
        <v>24</v>
      </c>
      <c r="C81" s="612"/>
      <c r="D81" s="416" t="s">
        <v>58</v>
      </c>
      <c r="E81" s="617" t="s">
        <v>389</v>
      </c>
      <c r="F81" s="618"/>
      <c r="G81" s="618"/>
      <c r="H81" s="618"/>
      <c r="I81" s="618"/>
      <c r="J81" s="618"/>
      <c r="K81" s="618"/>
      <c r="L81" s="618"/>
      <c r="M81" s="618"/>
      <c r="N81" s="618"/>
      <c r="O81" s="618"/>
      <c r="P81" s="618"/>
      <c r="Q81" s="618"/>
      <c r="R81" s="618"/>
      <c r="S81" s="618"/>
      <c r="T81" s="618"/>
      <c r="U81" s="619"/>
    </row>
    <row r="82" spans="2:21" ht="18" thickBot="1" x14ac:dyDescent="0.45">
      <c r="B82" s="613"/>
      <c r="C82" s="614"/>
      <c r="D82" s="421" t="s">
        <v>136</v>
      </c>
      <c r="E82" s="608" t="s">
        <v>390</v>
      </c>
      <c r="F82" s="609"/>
      <c r="G82" s="609"/>
      <c r="H82" s="609"/>
      <c r="I82" s="609"/>
      <c r="J82" s="609"/>
      <c r="K82" s="609"/>
      <c r="L82" s="609"/>
      <c r="M82" s="609"/>
      <c r="N82" s="609"/>
      <c r="O82" s="609"/>
      <c r="P82" s="609"/>
      <c r="Q82" s="609"/>
      <c r="R82" s="609"/>
      <c r="S82" s="609"/>
      <c r="T82" s="609"/>
      <c r="U82" s="610"/>
    </row>
    <row r="83" spans="2:21" ht="18" thickBot="1" x14ac:dyDescent="0.45">
      <c r="B83" s="613"/>
      <c r="C83" s="614"/>
      <c r="D83" s="422" t="s">
        <v>137</v>
      </c>
      <c r="E83" s="623" t="s">
        <v>391</v>
      </c>
      <c r="F83" s="624"/>
      <c r="G83" s="624"/>
      <c r="H83" s="624"/>
      <c r="I83" s="624"/>
      <c r="J83" s="624"/>
      <c r="K83" s="624"/>
      <c r="L83" s="624"/>
      <c r="M83" s="624"/>
      <c r="N83" s="624"/>
      <c r="O83" s="624"/>
      <c r="P83" s="624"/>
      <c r="Q83" s="624"/>
      <c r="R83" s="624"/>
      <c r="S83" s="624"/>
      <c r="T83" s="624"/>
      <c r="U83" s="625"/>
    </row>
    <row r="84" spans="2:21" ht="18" thickBot="1" x14ac:dyDescent="0.45">
      <c r="B84" s="613"/>
      <c r="C84" s="614"/>
      <c r="D84" s="423" t="s">
        <v>289</v>
      </c>
      <c r="E84" s="626" t="s">
        <v>392</v>
      </c>
      <c r="F84" s="627"/>
      <c r="G84" s="627"/>
      <c r="H84" s="627"/>
      <c r="I84" s="627"/>
      <c r="J84" s="627"/>
      <c r="K84" s="627"/>
      <c r="L84" s="627"/>
      <c r="M84" s="627"/>
      <c r="N84" s="627"/>
      <c r="O84" s="627"/>
      <c r="P84" s="627"/>
      <c r="Q84" s="627"/>
      <c r="R84" s="627"/>
      <c r="S84" s="627"/>
      <c r="T84" s="627"/>
      <c r="U84" s="628"/>
    </row>
    <row r="85" spans="2:21" ht="18" thickBot="1" x14ac:dyDescent="0.45">
      <c r="B85" s="613"/>
      <c r="C85" s="614"/>
      <c r="D85" s="424" t="s">
        <v>290</v>
      </c>
      <c r="E85" s="629" t="s">
        <v>393</v>
      </c>
      <c r="F85" s="630"/>
      <c r="G85" s="630"/>
      <c r="H85" s="630"/>
      <c r="I85" s="630"/>
      <c r="J85" s="630"/>
      <c r="K85" s="630"/>
      <c r="L85" s="630"/>
      <c r="M85" s="630"/>
      <c r="N85" s="630"/>
      <c r="O85" s="630"/>
      <c r="P85" s="630"/>
      <c r="Q85" s="630"/>
      <c r="R85" s="630"/>
      <c r="S85" s="630"/>
      <c r="T85" s="630"/>
      <c r="U85" s="631"/>
    </row>
    <row r="86" spans="2:21" ht="29.25" thickBot="1" x14ac:dyDescent="0.45">
      <c r="B86" s="613"/>
      <c r="C86" s="614"/>
      <c r="D86" s="425" t="s">
        <v>138</v>
      </c>
      <c r="E86" s="626" t="s">
        <v>394</v>
      </c>
      <c r="F86" s="627"/>
      <c r="G86" s="627"/>
      <c r="H86" s="627"/>
      <c r="I86" s="627"/>
      <c r="J86" s="627"/>
      <c r="K86" s="627"/>
      <c r="L86" s="627"/>
      <c r="M86" s="627"/>
      <c r="N86" s="627"/>
      <c r="O86" s="627"/>
      <c r="P86" s="627"/>
      <c r="Q86" s="627"/>
      <c r="R86" s="627"/>
      <c r="S86" s="627"/>
      <c r="T86" s="627"/>
      <c r="U86" s="628"/>
    </row>
    <row r="87" spans="2:21" ht="18" thickBot="1" x14ac:dyDescent="0.45">
      <c r="B87" s="613"/>
      <c r="C87" s="614"/>
      <c r="D87" s="424" t="s">
        <v>35</v>
      </c>
      <c r="E87" s="629" t="s">
        <v>395</v>
      </c>
      <c r="F87" s="630"/>
      <c r="G87" s="630"/>
      <c r="H87" s="630"/>
      <c r="I87" s="630"/>
      <c r="J87" s="630"/>
      <c r="K87" s="630"/>
      <c r="L87" s="630"/>
      <c r="M87" s="630"/>
      <c r="N87" s="630"/>
      <c r="O87" s="630"/>
      <c r="P87" s="630"/>
      <c r="Q87" s="630"/>
      <c r="R87" s="630"/>
      <c r="S87" s="630"/>
      <c r="T87" s="630"/>
      <c r="U87" s="631"/>
    </row>
    <row r="88" spans="2:21" ht="18" thickBot="1" x14ac:dyDescent="0.45">
      <c r="B88" s="613"/>
      <c r="C88" s="614"/>
      <c r="D88" s="425" t="s">
        <v>139</v>
      </c>
      <c r="E88" s="626" t="s">
        <v>396</v>
      </c>
      <c r="F88" s="627"/>
      <c r="G88" s="627"/>
      <c r="H88" s="627"/>
      <c r="I88" s="627"/>
      <c r="J88" s="627"/>
      <c r="K88" s="627"/>
      <c r="L88" s="627"/>
      <c r="M88" s="627"/>
      <c r="N88" s="627"/>
      <c r="O88" s="627"/>
      <c r="P88" s="627"/>
      <c r="Q88" s="627"/>
      <c r="R88" s="627"/>
      <c r="S88" s="627"/>
      <c r="T88" s="627"/>
      <c r="U88" s="628"/>
    </row>
    <row r="89" spans="2:21" ht="18" thickBot="1" x14ac:dyDescent="0.45">
      <c r="B89" s="613"/>
      <c r="C89" s="614"/>
      <c r="D89" s="424" t="s">
        <v>140</v>
      </c>
      <c r="E89" s="629" t="s">
        <v>397</v>
      </c>
      <c r="F89" s="630"/>
      <c r="G89" s="630"/>
      <c r="H89" s="630"/>
      <c r="I89" s="630"/>
      <c r="J89" s="630"/>
      <c r="K89" s="630"/>
      <c r="L89" s="630"/>
      <c r="M89" s="630"/>
      <c r="N89" s="630"/>
      <c r="O89" s="630"/>
      <c r="P89" s="630"/>
      <c r="Q89" s="630"/>
      <c r="R89" s="630"/>
      <c r="S89" s="630"/>
      <c r="T89" s="630"/>
      <c r="U89" s="631"/>
    </row>
    <row r="90" spans="2:21" ht="18" thickBot="1" x14ac:dyDescent="0.45">
      <c r="B90" s="613"/>
      <c r="C90" s="614"/>
      <c r="D90" s="425" t="s">
        <v>141</v>
      </c>
      <c r="E90" s="626" t="s">
        <v>398</v>
      </c>
      <c r="F90" s="627"/>
      <c r="G90" s="627"/>
      <c r="H90" s="627"/>
      <c r="I90" s="627"/>
      <c r="J90" s="627"/>
      <c r="K90" s="627"/>
      <c r="L90" s="627"/>
      <c r="M90" s="627"/>
      <c r="N90" s="627"/>
      <c r="O90" s="627"/>
      <c r="P90" s="627"/>
      <c r="Q90" s="627"/>
      <c r="R90" s="627"/>
      <c r="S90" s="627"/>
      <c r="T90" s="627"/>
      <c r="U90" s="628"/>
    </row>
    <row r="91" spans="2:21" ht="18" thickBot="1" x14ac:dyDescent="0.45">
      <c r="B91" s="613"/>
      <c r="C91" s="614"/>
      <c r="D91" s="424" t="s">
        <v>142</v>
      </c>
      <c r="E91" s="629" t="s">
        <v>399</v>
      </c>
      <c r="F91" s="630"/>
      <c r="G91" s="630"/>
      <c r="H91" s="630"/>
      <c r="I91" s="630"/>
      <c r="J91" s="630"/>
      <c r="K91" s="630"/>
      <c r="L91" s="630"/>
      <c r="M91" s="630"/>
      <c r="N91" s="630"/>
      <c r="O91" s="630"/>
      <c r="P91" s="630"/>
      <c r="Q91" s="630"/>
      <c r="R91" s="630"/>
      <c r="S91" s="630"/>
      <c r="T91" s="630"/>
      <c r="U91" s="631"/>
    </row>
    <row r="92" spans="2:21" ht="18" thickBot="1" x14ac:dyDescent="0.45">
      <c r="B92" s="613"/>
      <c r="C92" s="614"/>
      <c r="D92" s="425" t="s">
        <v>41</v>
      </c>
      <c r="E92" s="626" t="s">
        <v>400</v>
      </c>
      <c r="F92" s="627"/>
      <c r="G92" s="627"/>
      <c r="H92" s="627"/>
      <c r="I92" s="627"/>
      <c r="J92" s="627"/>
      <c r="K92" s="627"/>
      <c r="L92" s="627"/>
      <c r="M92" s="627"/>
      <c r="N92" s="627"/>
      <c r="O92" s="627"/>
      <c r="P92" s="627"/>
      <c r="Q92" s="627"/>
      <c r="R92" s="627"/>
      <c r="S92" s="627"/>
      <c r="T92" s="627"/>
      <c r="U92" s="628"/>
    </row>
    <row r="93" spans="2:21" ht="18" thickBot="1" x14ac:dyDescent="0.45">
      <c r="B93" s="613"/>
      <c r="C93" s="614"/>
      <c r="D93" s="424" t="s">
        <v>143</v>
      </c>
      <c r="E93" s="629" t="s">
        <v>401</v>
      </c>
      <c r="F93" s="630"/>
      <c r="G93" s="630"/>
      <c r="H93" s="630"/>
      <c r="I93" s="630"/>
      <c r="J93" s="630"/>
      <c r="K93" s="630"/>
      <c r="L93" s="630"/>
      <c r="M93" s="630"/>
      <c r="N93" s="630"/>
      <c r="O93" s="630"/>
      <c r="P93" s="630"/>
      <c r="Q93" s="630"/>
      <c r="R93" s="630"/>
      <c r="S93" s="630"/>
      <c r="T93" s="630"/>
      <c r="U93" s="631"/>
    </row>
    <row r="94" spans="2:21" ht="18" thickBot="1" x14ac:dyDescent="0.45">
      <c r="B94" s="613"/>
      <c r="C94" s="614"/>
      <c r="D94" s="425" t="s">
        <v>144</v>
      </c>
      <c r="E94" s="626" t="s">
        <v>402</v>
      </c>
      <c r="F94" s="627"/>
      <c r="G94" s="627"/>
      <c r="H94" s="627"/>
      <c r="I94" s="627"/>
      <c r="J94" s="627"/>
      <c r="K94" s="627"/>
      <c r="L94" s="627"/>
      <c r="M94" s="627"/>
      <c r="N94" s="627"/>
      <c r="O94" s="627"/>
      <c r="P94" s="627"/>
      <c r="Q94" s="627"/>
      <c r="R94" s="627"/>
      <c r="S94" s="627"/>
      <c r="T94" s="627"/>
      <c r="U94" s="628"/>
    </row>
    <row r="95" spans="2:21" ht="18" thickBot="1" x14ac:dyDescent="0.45">
      <c r="B95" s="613"/>
      <c r="C95" s="614"/>
      <c r="D95" s="424" t="s">
        <v>145</v>
      </c>
      <c r="E95" s="629" t="s">
        <v>403</v>
      </c>
      <c r="F95" s="630"/>
      <c r="G95" s="630"/>
      <c r="H95" s="630"/>
      <c r="I95" s="630"/>
      <c r="J95" s="630"/>
      <c r="K95" s="630"/>
      <c r="L95" s="630"/>
      <c r="M95" s="630"/>
      <c r="N95" s="630"/>
      <c r="O95" s="630"/>
      <c r="P95" s="630"/>
      <c r="Q95" s="630"/>
      <c r="R95" s="630"/>
      <c r="S95" s="630"/>
      <c r="T95" s="630"/>
      <c r="U95" s="631"/>
    </row>
    <row r="96" spans="2:21" ht="18" thickBot="1" x14ac:dyDescent="0.45">
      <c r="B96" s="613"/>
      <c r="C96" s="614"/>
      <c r="D96" s="426" t="s">
        <v>146</v>
      </c>
      <c r="E96" s="626" t="s">
        <v>404</v>
      </c>
      <c r="F96" s="627"/>
      <c r="G96" s="627"/>
      <c r="H96" s="627"/>
      <c r="I96" s="627"/>
      <c r="J96" s="627"/>
      <c r="K96" s="627"/>
      <c r="L96" s="627"/>
      <c r="M96" s="627"/>
      <c r="N96" s="627"/>
      <c r="O96" s="627"/>
      <c r="P96" s="627"/>
      <c r="Q96" s="627"/>
      <c r="R96" s="627"/>
      <c r="S96" s="627"/>
      <c r="T96" s="627"/>
      <c r="U96" s="628"/>
    </row>
    <row r="97" spans="2:21" ht="18" thickBot="1" x14ac:dyDescent="0.45">
      <c r="B97" s="613"/>
      <c r="C97" s="614"/>
      <c r="D97" s="427" t="s">
        <v>291</v>
      </c>
      <c r="E97" s="632" t="s">
        <v>392</v>
      </c>
      <c r="F97" s="633"/>
      <c r="G97" s="633"/>
      <c r="H97" s="633"/>
      <c r="I97" s="633"/>
      <c r="J97" s="633"/>
      <c r="K97" s="633"/>
      <c r="L97" s="633"/>
      <c r="M97" s="633"/>
      <c r="N97" s="633"/>
      <c r="O97" s="633"/>
      <c r="P97" s="633"/>
      <c r="Q97" s="633"/>
      <c r="R97" s="633"/>
      <c r="S97" s="633"/>
      <c r="T97" s="633"/>
      <c r="U97" s="634"/>
    </row>
    <row r="98" spans="2:21" ht="18" thickBot="1" x14ac:dyDescent="0.45">
      <c r="B98" s="613"/>
      <c r="C98" s="614"/>
      <c r="D98" s="421" t="s">
        <v>292</v>
      </c>
      <c r="E98" s="608" t="s">
        <v>393</v>
      </c>
      <c r="F98" s="609"/>
      <c r="G98" s="609"/>
      <c r="H98" s="609"/>
      <c r="I98" s="609"/>
      <c r="J98" s="609"/>
      <c r="K98" s="609"/>
      <c r="L98" s="609"/>
      <c r="M98" s="609"/>
      <c r="N98" s="609"/>
      <c r="O98" s="609"/>
      <c r="P98" s="609"/>
      <c r="Q98" s="609"/>
      <c r="R98" s="609"/>
      <c r="S98" s="609"/>
      <c r="T98" s="609"/>
      <c r="U98" s="610"/>
    </row>
    <row r="99" spans="2:21" ht="18" thickBot="1" x14ac:dyDescent="0.45">
      <c r="B99" s="613"/>
      <c r="C99" s="614"/>
      <c r="D99" s="416" t="s">
        <v>147</v>
      </c>
      <c r="E99" s="617" t="s">
        <v>394</v>
      </c>
      <c r="F99" s="618"/>
      <c r="G99" s="618"/>
      <c r="H99" s="618"/>
      <c r="I99" s="618"/>
      <c r="J99" s="618"/>
      <c r="K99" s="618"/>
      <c r="L99" s="618"/>
      <c r="M99" s="618"/>
      <c r="N99" s="618"/>
      <c r="O99" s="618"/>
      <c r="P99" s="618"/>
      <c r="Q99" s="618"/>
      <c r="R99" s="618"/>
      <c r="S99" s="618"/>
      <c r="T99" s="618"/>
      <c r="U99" s="619"/>
    </row>
    <row r="100" spans="2:21" ht="18" thickBot="1" x14ac:dyDescent="0.45">
      <c r="B100" s="613"/>
      <c r="C100" s="614"/>
      <c r="D100" s="421" t="s">
        <v>36</v>
      </c>
      <c r="E100" s="608" t="s">
        <v>405</v>
      </c>
      <c r="F100" s="609"/>
      <c r="G100" s="609"/>
      <c r="H100" s="609"/>
      <c r="I100" s="609"/>
      <c r="J100" s="609"/>
      <c r="K100" s="609"/>
      <c r="L100" s="609"/>
      <c r="M100" s="609"/>
      <c r="N100" s="609"/>
      <c r="O100" s="609"/>
      <c r="P100" s="609"/>
      <c r="Q100" s="609"/>
      <c r="R100" s="609"/>
      <c r="S100" s="609"/>
      <c r="T100" s="609"/>
      <c r="U100" s="610"/>
    </row>
    <row r="101" spans="2:21" ht="18" thickBot="1" x14ac:dyDescent="0.45">
      <c r="B101" s="613"/>
      <c r="C101" s="614"/>
      <c r="D101" s="416" t="s">
        <v>148</v>
      </c>
      <c r="E101" s="617" t="s">
        <v>396</v>
      </c>
      <c r="F101" s="618"/>
      <c r="G101" s="618"/>
      <c r="H101" s="618"/>
      <c r="I101" s="618"/>
      <c r="J101" s="618"/>
      <c r="K101" s="618"/>
      <c r="L101" s="618"/>
      <c r="M101" s="618"/>
      <c r="N101" s="618"/>
      <c r="O101" s="618"/>
      <c r="P101" s="618"/>
      <c r="Q101" s="618"/>
      <c r="R101" s="618"/>
      <c r="S101" s="618"/>
      <c r="T101" s="618"/>
      <c r="U101" s="619"/>
    </row>
    <row r="102" spans="2:21" ht="18" thickBot="1" x14ac:dyDescent="0.45">
      <c r="B102" s="613"/>
      <c r="C102" s="614"/>
      <c r="D102" s="421" t="s">
        <v>149</v>
      </c>
      <c r="E102" s="608" t="s">
        <v>397</v>
      </c>
      <c r="F102" s="609"/>
      <c r="G102" s="609"/>
      <c r="H102" s="609"/>
      <c r="I102" s="609"/>
      <c r="J102" s="609"/>
      <c r="K102" s="609"/>
      <c r="L102" s="609"/>
      <c r="M102" s="609"/>
      <c r="N102" s="609"/>
      <c r="O102" s="609"/>
      <c r="P102" s="609"/>
      <c r="Q102" s="609"/>
      <c r="R102" s="609"/>
      <c r="S102" s="609"/>
      <c r="T102" s="609"/>
      <c r="U102" s="610"/>
    </row>
    <row r="103" spans="2:21" ht="18" thickBot="1" x14ac:dyDescent="0.45">
      <c r="B103" s="613"/>
      <c r="C103" s="614"/>
      <c r="D103" s="416" t="s">
        <v>150</v>
      </c>
      <c r="E103" s="617" t="s">
        <v>398</v>
      </c>
      <c r="F103" s="618"/>
      <c r="G103" s="618"/>
      <c r="H103" s="618"/>
      <c r="I103" s="618"/>
      <c r="J103" s="618"/>
      <c r="K103" s="618"/>
      <c r="L103" s="618"/>
      <c r="M103" s="618"/>
      <c r="N103" s="618"/>
      <c r="O103" s="618"/>
      <c r="P103" s="618"/>
      <c r="Q103" s="618"/>
      <c r="R103" s="618"/>
      <c r="S103" s="618"/>
      <c r="T103" s="618"/>
      <c r="U103" s="619"/>
    </row>
    <row r="104" spans="2:21" ht="18" thickBot="1" x14ac:dyDescent="0.45">
      <c r="B104" s="613"/>
      <c r="C104" s="614"/>
      <c r="D104" s="421" t="s">
        <v>142</v>
      </c>
      <c r="E104" s="608" t="s">
        <v>399</v>
      </c>
      <c r="F104" s="609"/>
      <c r="G104" s="609"/>
      <c r="H104" s="609"/>
      <c r="I104" s="609"/>
      <c r="J104" s="609"/>
      <c r="K104" s="609"/>
      <c r="L104" s="609"/>
      <c r="M104" s="609"/>
      <c r="N104" s="609"/>
      <c r="O104" s="609"/>
      <c r="P104" s="609"/>
      <c r="Q104" s="609"/>
      <c r="R104" s="609"/>
      <c r="S104" s="609"/>
      <c r="T104" s="609"/>
      <c r="U104" s="610"/>
    </row>
    <row r="105" spans="2:21" ht="18" thickBot="1" x14ac:dyDescent="0.45">
      <c r="B105" s="613"/>
      <c r="C105" s="614"/>
      <c r="D105" s="416" t="s">
        <v>42</v>
      </c>
      <c r="E105" s="617" t="s">
        <v>400</v>
      </c>
      <c r="F105" s="618"/>
      <c r="G105" s="618"/>
      <c r="H105" s="618"/>
      <c r="I105" s="618"/>
      <c r="J105" s="618"/>
      <c r="K105" s="618"/>
      <c r="L105" s="618"/>
      <c r="M105" s="618"/>
      <c r="N105" s="618"/>
      <c r="O105" s="618"/>
      <c r="P105" s="618"/>
      <c r="Q105" s="618"/>
      <c r="R105" s="618"/>
      <c r="S105" s="618"/>
      <c r="T105" s="618"/>
      <c r="U105" s="619"/>
    </row>
    <row r="106" spans="2:21" ht="18" thickBot="1" x14ac:dyDescent="0.45">
      <c r="B106" s="613"/>
      <c r="C106" s="614"/>
      <c r="D106" s="421" t="s">
        <v>151</v>
      </c>
      <c r="E106" s="608" t="s">
        <v>401</v>
      </c>
      <c r="F106" s="609"/>
      <c r="G106" s="609"/>
      <c r="H106" s="609"/>
      <c r="I106" s="609"/>
      <c r="J106" s="609"/>
      <c r="K106" s="609"/>
      <c r="L106" s="609"/>
      <c r="M106" s="609"/>
      <c r="N106" s="609"/>
      <c r="O106" s="609"/>
      <c r="P106" s="609"/>
      <c r="Q106" s="609"/>
      <c r="R106" s="609"/>
      <c r="S106" s="609"/>
      <c r="T106" s="609"/>
      <c r="U106" s="610"/>
    </row>
    <row r="107" spans="2:21" ht="18" thickBot="1" x14ac:dyDescent="0.45">
      <c r="B107" s="613"/>
      <c r="C107" s="614"/>
      <c r="D107" s="416" t="s">
        <v>152</v>
      </c>
      <c r="E107" s="617" t="s">
        <v>402</v>
      </c>
      <c r="F107" s="618"/>
      <c r="G107" s="618"/>
      <c r="H107" s="618"/>
      <c r="I107" s="618"/>
      <c r="J107" s="618"/>
      <c r="K107" s="618"/>
      <c r="L107" s="618"/>
      <c r="M107" s="618"/>
      <c r="N107" s="618"/>
      <c r="O107" s="618"/>
      <c r="P107" s="618"/>
      <c r="Q107" s="618"/>
      <c r="R107" s="618"/>
      <c r="S107" s="618"/>
      <c r="T107" s="618"/>
      <c r="U107" s="619"/>
    </row>
    <row r="108" spans="2:21" ht="18" thickBot="1" x14ac:dyDescent="0.45">
      <c r="B108" s="613"/>
      <c r="C108" s="614"/>
      <c r="D108" s="421" t="s">
        <v>153</v>
      </c>
      <c r="E108" s="608" t="s">
        <v>403</v>
      </c>
      <c r="F108" s="609"/>
      <c r="G108" s="609"/>
      <c r="H108" s="609"/>
      <c r="I108" s="609"/>
      <c r="J108" s="609"/>
      <c r="K108" s="609"/>
      <c r="L108" s="609"/>
      <c r="M108" s="609"/>
      <c r="N108" s="609"/>
      <c r="O108" s="609"/>
      <c r="P108" s="609"/>
      <c r="Q108" s="609"/>
      <c r="R108" s="609"/>
      <c r="S108" s="609"/>
      <c r="T108" s="609"/>
      <c r="U108" s="610"/>
    </row>
    <row r="109" spans="2:21" ht="18" thickBot="1" x14ac:dyDescent="0.45">
      <c r="B109" s="613"/>
      <c r="C109" s="614"/>
      <c r="D109" s="416" t="s">
        <v>154</v>
      </c>
      <c r="E109" s="617" t="s">
        <v>404</v>
      </c>
      <c r="F109" s="618"/>
      <c r="G109" s="618"/>
      <c r="H109" s="618"/>
      <c r="I109" s="618"/>
      <c r="J109" s="618"/>
      <c r="K109" s="618"/>
      <c r="L109" s="618"/>
      <c r="M109" s="618"/>
      <c r="N109" s="618"/>
      <c r="O109" s="618"/>
      <c r="P109" s="618"/>
      <c r="Q109" s="618"/>
      <c r="R109" s="618"/>
      <c r="S109" s="618"/>
      <c r="T109" s="618"/>
      <c r="U109" s="619"/>
    </row>
    <row r="110" spans="2:21" ht="18" thickBot="1" x14ac:dyDescent="0.45">
      <c r="B110" s="613"/>
      <c r="C110" s="614"/>
      <c r="D110" s="421" t="s">
        <v>293</v>
      </c>
      <c r="E110" s="608" t="s">
        <v>392</v>
      </c>
      <c r="F110" s="609"/>
      <c r="G110" s="609"/>
      <c r="H110" s="609"/>
      <c r="I110" s="609"/>
      <c r="J110" s="609"/>
      <c r="K110" s="609"/>
      <c r="L110" s="609"/>
      <c r="M110" s="609"/>
      <c r="N110" s="609"/>
      <c r="O110" s="609"/>
      <c r="P110" s="609"/>
      <c r="Q110" s="609"/>
      <c r="R110" s="609"/>
      <c r="S110" s="609"/>
      <c r="T110" s="609"/>
      <c r="U110" s="610"/>
    </row>
    <row r="111" spans="2:21" ht="18" thickBot="1" x14ac:dyDescent="0.45">
      <c r="B111" s="613"/>
      <c r="C111" s="614"/>
      <c r="D111" s="416" t="s">
        <v>294</v>
      </c>
      <c r="E111" s="617" t="s">
        <v>393</v>
      </c>
      <c r="F111" s="618"/>
      <c r="G111" s="618"/>
      <c r="H111" s="618"/>
      <c r="I111" s="618"/>
      <c r="J111" s="618"/>
      <c r="K111" s="618"/>
      <c r="L111" s="618"/>
      <c r="M111" s="618"/>
      <c r="N111" s="618"/>
      <c r="O111" s="618"/>
      <c r="P111" s="618"/>
      <c r="Q111" s="618"/>
      <c r="R111" s="618"/>
      <c r="S111" s="618"/>
      <c r="T111" s="618"/>
      <c r="U111" s="619"/>
    </row>
    <row r="112" spans="2:21" ht="18" thickBot="1" x14ac:dyDescent="0.45">
      <c r="B112" s="613"/>
      <c r="C112" s="614"/>
      <c r="D112" s="421" t="s">
        <v>155</v>
      </c>
      <c r="E112" s="608" t="s">
        <v>394</v>
      </c>
      <c r="F112" s="609"/>
      <c r="G112" s="609"/>
      <c r="H112" s="609"/>
      <c r="I112" s="609"/>
      <c r="J112" s="609"/>
      <c r="K112" s="609"/>
      <c r="L112" s="609"/>
      <c r="M112" s="609"/>
      <c r="N112" s="609"/>
      <c r="O112" s="609"/>
      <c r="P112" s="609"/>
      <c r="Q112" s="609"/>
      <c r="R112" s="609"/>
      <c r="S112" s="609"/>
      <c r="T112" s="609"/>
      <c r="U112" s="610"/>
    </row>
    <row r="113" spans="2:21" ht="18" thickBot="1" x14ac:dyDescent="0.45">
      <c r="B113" s="613"/>
      <c r="C113" s="614"/>
      <c r="D113" s="416" t="s">
        <v>37</v>
      </c>
      <c r="E113" s="617" t="s">
        <v>406</v>
      </c>
      <c r="F113" s="618"/>
      <c r="G113" s="618"/>
      <c r="H113" s="618"/>
      <c r="I113" s="618"/>
      <c r="J113" s="618"/>
      <c r="K113" s="618"/>
      <c r="L113" s="618"/>
      <c r="M113" s="618"/>
      <c r="N113" s="618"/>
      <c r="O113" s="618"/>
      <c r="P113" s="618"/>
      <c r="Q113" s="618"/>
      <c r="R113" s="618"/>
      <c r="S113" s="618"/>
      <c r="T113" s="618"/>
      <c r="U113" s="619"/>
    </row>
    <row r="114" spans="2:21" ht="18" thickBot="1" x14ac:dyDescent="0.45">
      <c r="B114" s="613"/>
      <c r="C114" s="614"/>
      <c r="D114" s="421" t="s">
        <v>156</v>
      </c>
      <c r="E114" s="608" t="s">
        <v>396</v>
      </c>
      <c r="F114" s="609"/>
      <c r="G114" s="609"/>
      <c r="H114" s="609"/>
      <c r="I114" s="609"/>
      <c r="J114" s="609"/>
      <c r="K114" s="609"/>
      <c r="L114" s="609"/>
      <c r="M114" s="609"/>
      <c r="N114" s="609"/>
      <c r="O114" s="609"/>
      <c r="P114" s="609"/>
      <c r="Q114" s="609"/>
      <c r="R114" s="609"/>
      <c r="S114" s="609"/>
      <c r="T114" s="609"/>
      <c r="U114" s="610"/>
    </row>
    <row r="115" spans="2:21" ht="18" thickBot="1" x14ac:dyDescent="0.45">
      <c r="B115" s="613"/>
      <c r="C115" s="614"/>
      <c r="D115" s="416" t="s">
        <v>157</v>
      </c>
      <c r="E115" s="617" t="s">
        <v>397</v>
      </c>
      <c r="F115" s="618"/>
      <c r="G115" s="618"/>
      <c r="H115" s="618"/>
      <c r="I115" s="618"/>
      <c r="J115" s="618"/>
      <c r="K115" s="618"/>
      <c r="L115" s="618"/>
      <c r="M115" s="618"/>
      <c r="N115" s="618"/>
      <c r="O115" s="618"/>
      <c r="P115" s="618"/>
      <c r="Q115" s="618"/>
      <c r="R115" s="618"/>
      <c r="S115" s="618"/>
      <c r="T115" s="618"/>
      <c r="U115" s="619"/>
    </row>
    <row r="116" spans="2:21" ht="18" thickBot="1" x14ac:dyDescent="0.45">
      <c r="B116" s="613"/>
      <c r="C116" s="614"/>
      <c r="D116" s="421" t="s">
        <v>158</v>
      </c>
      <c r="E116" s="608" t="s">
        <v>398</v>
      </c>
      <c r="F116" s="609"/>
      <c r="G116" s="609"/>
      <c r="H116" s="609"/>
      <c r="I116" s="609"/>
      <c r="J116" s="609"/>
      <c r="K116" s="609"/>
      <c r="L116" s="609"/>
      <c r="M116" s="609"/>
      <c r="N116" s="609"/>
      <c r="O116" s="609"/>
      <c r="P116" s="609"/>
      <c r="Q116" s="609"/>
      <c r="R116" s="609"/>
      <c r="S116" s="609"/>
      <c r="T116" s="609"/>
      <c r="U116" s="610"/>
    </row>
    <row r="117" spans="2:21" ht="18" thickBot="1" x14ac:dyDescent="0.45">
      <c r="B117" s="613"/>
      <c r="C117" s="614"/>
      <c r="D117" s="416" t="s">
        <v>142</v>
      </c>
      <c r="E117" s="617" t="s">
        <v>399</v>
      </c>
      <c r="F117" s="618"/>
      <c r="G117" s="618"/>
      <c r="H117" s="618"/>
      <c r="I117" s="618"/>
      <c r="J117" s="618"/>
      <c r="K117" s="618"/>
      <c r="L117" s="618"/>
      <c r="M117" s="618"/>
      <c r="N117" s="618"/>
      <c r="O117" s="618"/>
      <c r="P117" s="618"/>
      <c r="Q117" s="618"/>
      <c r="R117" s="618"/>
      <c r="S117" s="618"/>
      <c r="T117" s="618"/>
      <c r="U117" s="619"/>
    </row>
    <row r="118" spans="2:21" ht="18" thickBot="1" x14ac:dyDescent="0.45">
      <c r="B118" s="613"/>
      <c r="C118" s="614"/>
      <c r="D118" s="421" t="s">
        <v>43</v>
      </c>
      <c r="E118" s="608" t="s">
        <v>400</v>
      </c>
      <c r="F118" s="609"/>
      <c r="G118" s="609"/>
      <c r="H118" s="609"/>
      <c r="I118" s="609"/>
      <c r="J118" s="609"/>
      <c r="K118" s="609"/>
      <c r="L118" s="609"/>
      <c r="M118" s="609"/>
      <c r="N118" s="609"/>
      <c r="O118" s="609"/>
      <c r="P118" s="609"/>
      <c r="Q118" s="609"/>
      <c r="R118" s="609"/>
      <c r="S118" s="609"/>
      <c r="T118" s="609"/>
      <c r="U118" s="610"/>
    </row>
    <row r="119" spans="2:21" ht="18" thickBot="1" x14ac:dyDescent="0.45">
      <c r="B119" s="613"/>
      <c r="C119" s="614"/>
      <c r="D119" s="416" t="s">
        <v>159</v>
      </c>
      <c r="E119" s="617" t="s">
        <v>401</v>
      </c>
      <c r="F119" s="618"/>
      <c r="G119" s="618"/>
      <c r="H119" s="618"/>
      <c r="I119" s="618"/>
      <c r="J119" s="618"/>
      <c r="K119" s="618"/>
      <c r="L119" s="618"/>
      <c r="M119" s="618"/>
      <c r="N119" s="618"/>
      <c r="O119" s="618"/>
      <c r="P119" s="618"/>
      <c r="Q119" s="618"/>
      <c r="R119" s="618"/>
      <c r="S119" s="618"/>
      <c r="T119" s="618"/>
      <c r="U119" s="619"/>
    </row>
    <row r="120" spans="2:21" ht="18" thickBot="1" x14ac:dyDescent="0.45">
      <c r="B120" s="613"/>
      <c r="C120" s="614"/>
      <c r="D120" s="421" t="s">
        <v>160</v>
      </c>
      <c r="E120" s="608" t="s">
        <v>402</v>
      </c>
      <c r="F120" s="609"/>
      <c r="G120" s="609"/>
      <c r="H120" s="609"/>
      <c r="I120" s="609"/>
      <c r="J120" s="609"/>
      <c r="K120" s="609"/>
      <c r="L120" s="609"/>
      <c r="M120" s="609"/>
      <c r="N120" s="609"/>
      <c r="O120" s="609"/>
      <c r="P120" s="609"/>
      <c r="Q120" s="609"/>
      <c r="R120" s="609"/>
      <c r="S120" s="609"/>
      <c r="T120" s="609"/>
      <c r="U120" s="610"/>
    </row>
    <row r="121" spans="2:21" ht="18" thickBot="1" x14ac:dyDescent="0.45">
      <c r="B121" s="613"/>
      <c r="C121" s="614"/>
      <c r="D121" s="416" t="s">
        <v>161</v>
      </c>
      <c r="E121" s="617" t="s">
        <v>403</v>
      </c>
      <c r="F121" s="618"/>
      <c r="G121" s="618"/>
      <c r="H121" s="618"/>
      <c r="I121" s="618"/>
      <c r="J121" s="618"/>
      <c r="K121" s="618"/>
      <c r="L121" s="618"/>
      <c r="M121" s="618"/>
      <c r="N121" s="618"/>
      <c r="O121" s="618"/>
      <c r="P121" s="618"/>
      <c r="Q121" s="618"/>
      <c r="R121" s="618"/>
      <c r="S121" s="618"/>
      <c r="T121" s="618"/>
      <c r="U121" s="619"/>
    </row>
    <row r="122" spans="2:21" ht="18" thickBot="1" x14ac:dyDescent="0.45">
      <c r="B122" s="613"/>
      <c r="C122" s="614"/>
      <c r="D122" s="421" t="s">
        <v>162</v>
      </c>
      <c r="E122" s="608" t="s">
        <v>404</v>
      </c>
      <c r="F122" s="609"/>
      <c r="G122" s="609"/>
      <c r="H122" s="609"/>
      <c r="I122" s="609"/>
      <c r="J122" s="609"/>
      <c r="K122" s="609"/>
      <c r="L122" s="609"/>
      <c r="M122" s="609"/>
      <c r="N122" s="609"/>
      <c r="O122" s="609"/>
      <c r="P122" s="609"/>
      <c r="Q122" s="609"/>
      <c r="R122" s="609"/>
      <c r="S122" s="609"/>
      <c r="T122" s="609"/>
      <c r="U122" s="610"/>
    </row>
    <row r="123" spans="2:21" ht="18" thickBot="1" x14ac:dyDescent="0.45">
      <c r="B123" s="613"/>
      <c r="C123" s="614"/>
      <c r="D123" s="416" t="s">
        <v>295</v>
      </c>
      <c r="E123" s="617" t="s">
        <v>393</v>
      </c>
      <c r="F123" s="618"/>
      <c r="G123" s="618"/>
      <c r="H123" s="618"/>
      <c r="I123" s="618"/>
      <c r="J123" s="618"/>
      <c r="K123" s="618"/>
      <c r="L123" s="618"/>
      <c r="M123" s="618"/>
      <c r="N123" s="618"/>
      <c r="O123" s="618"/>
      <c r="P123" s="618"/>
      <c r="Q123" s="618"/>
      <c r="R123" s="618"/>
      <c r="S123" s="618"/>
      <c r="T123" s="618"/>
      <c r="U123" s="619"/>
    </row>
    <row r="124" spans="2:21" ht="18" thickBot="1" x14ac:dyDescent="0.45">
      <c r="B124" s="613"/>
      <c r="C124" s="614"/>
      <c r="D124" s="421" t="s">
        <v>296</v>
      </c>
      <c r="E124" s="608" t="s">
        <v>394</v>
      </c>
      <c r="F124" s="609"/>
      <c r="G124" s="609"/>
      <c r="H124" s="609"/>
      <c r="I124" s="609"/>
      <c r="J124" s="609"/>
      <c r="K124" s="609"/>
      <c r="L124" s="609"/>
      <c r="M124" s="609"/>
      <c r="N124" s="609"/>
      <c r="O124" s="609"/>
      <c r="P124" s="609"/>
      <c r="Q124" s="609"/>
      <c r="R124" s="609"/>
      <c r="S124" s="609"/>
      <c r="T124" s="609"/>
      <c r="U124" s="610"/>
    </row>
    <row r="125" spans="2:21" ht="18" thickBot="1" x14ac:dyDescent="0.45">
      <c r="B125" s="613"/>
      <c r="C125" s="614"/>
      <c r="D125" s="416" t="s">
        <v>163</v>
      </c>
      <c r="E125" s="617" t="s">
        <v>407</v>
      </c>
      <c r="F125" s="618"/>
      <c r="G125" s="618"/>
      <c r="H125" s="618"/>
      <c r="I125" s="618"/>
      <c r="J125" s="618"/>
      <c r="K125" s="618"/>
      <c r="L125" s="618"/>
      <c r="M125" s="618"/>
      <c r="N125" s="618"/>
      <c r="O125" s="618"/>
      <c r="P125" s="618"/>
      <c r="Q125" s="618"/>
      <c r="R125" s="618"/>
      <c r="S125" s="618"/>
      <c r="T125" s="618"/>
      <c r="U125" s="619"/>
    </row>
    <row r="126" spans="2:21" ht="18" thickBot="1" x14ac:dyDescent="0.45">
      <c r="B126" s="613"/>
      <c r="C126" s="614"/>
      <c r="D126" s="421" t="s">
        <v>164</v>
      </c>
      <c r="E126" s="608" t="s">
        <v>396</v>
      </c>
      <c r="F126" s="609"/>
      <c r="G126" s="609"/>
      <c r="H126" s="609"/>
      <c r="I126" s="609"/>
      <c r="J126" s="609"/>
      <c r="K126" s="609"/>
      <c r="L126" s="609"/>
      <c r="M126" s="609"/>
      <c r="N126" s="609"/>
      <c r="O126" s="609"/>
      <c r="P126" s="609"/>
      <c r="Q126" s="609"/>
      <c r="R126" s="609"/>
      <c r="S126" s="609"/>
      <c r="T126" s="609"/>
      <c r="U126" s="610"/>
    </row>
    <row r="127" spans="2:21" ht="18" thickBot="1" x14ac:dyDescent="0.45">
      <c r="B127" s="613"/>
      <c r="C127" s="614"/>
      <c r="D127" s="416" t="s">
        <v>165</v>
      </c>
      <c r="E127" s="617" t="s">
        <v>397</v>
      </c>
      <c r="F127" s="618"/>
      <c r="G127" s="618"/>
      <c r="H127" s="618"/>
      <c r="I127" s="618"/>
      <c r="J127" s="618"/>
      <c r="K127" s="618"/>
      <c r="L127" s="618"/>
      <c r="M127" s="618"/>
      <c r="N127" s="618"/>
      <c r="O127" s="618"/>
      <c r="P127" s="618"/>
      <c r="Q127" s="618"/>
      <c r="R127" s="618"/>
      <c r="S127" s="618"/>
      <c r="T127" s="618"/>
      <c r="U127" s="619"/>
    </row>
    <row r="128" spans="2:21" ht="18" thickBot="1" x14ac:dyDescent="0.45">
      <c r="B128" s="613"/>
      <c r="C128" s="614"/>
      <c r="D128" s="421" t="s">
        <v>166</v>
      </c>
      <c r="E128" s="608" t="s">
        <v>398</v>
      </c>
      <c r="F128" s="609"/>
      <c r="G128" s="609"/>
      <c r="H128" s="609"/>
      <c r="I128" s="609"/>
      <c r="J128" s="609"/>
      <c r="K128" s="609"/>
      <c r="L128" s="609"/>
      <c r="M128" s="609"/>
      <c r="N128" s="609"/>
      <c r="O128" s="609"/>
      <c r="P128" s="609"/>
      <c r="Q128" s="609"/>
      <c r="R128" s="609"/>
      <c r="S128" s="609"/>
      <c r="T128" s="609"/>
      <c r="U128" s="610"/>
    </row>
    <row r="129" spans="2:21" ht="18" thickBot="1" x14ac:dyDescent="0.45">
      <c r="B129" s="613"/>
      <c r="C129" s="614"/>
      <c r="D129" s="416" t="s">
        <v>167</v>
      </c>
      <c r="E129" s="617" t="s">
        <v>399</v>
      </c>
      <c r="F129" s="618"/>
      <c r="G129" s="618"/>
      <c r="H129" s="618"/>
      <c r="I129" s="618"/>
      <c r="J129" s="618"/>
      <c r="K129" s="618"/>
      <c r="L129" s="618"/>
      <c r="M129" s="618"/>
      <c r="N129" s="618"/>
      <c r="O129" s="618"/>
      <c r="P129" s="618"/>
      <c r="Q129" s="618"/>
      <c r="R129" s="618"/>
      <c r="S129" s="618"/>
      <c r="T129" s="618"/>
      <c r="U129" s="619"/>
    </row>
    <row r="130" spans="2:21" ht="18" thickBot="1" x14ac:dyDescent="0.45">
      <c r="B130" s="613"/>
      <c r="C130" s="614"/>
      <c r="D130" s="421" t="s">
        <v>168</v>
      </c>
      <c r="E130" s="608" t="s">
        <v>400</v>
      </c>
      <c r="F130" s="609"/>
      <c r="G130" s="609"/>
      <c r="H130" s="609"/>
      <c r="I130" s="609"/>
      <c r="J130" s="609"/>
      <c r="K130" s="609"/>
      <c r="L130" s="609"/>
      <c r="M130" s="609"/>
      <c r="N130" s="609"/>
      <c r="O130" s="609"/>
      <c r="P130" s="609"/>
      <c r="Q130" s="609"/>
      <c r="R130" s="609"/>
      <c r="S130" s="609"/>
      <c r="T130" s="609"/>
      <c r="U130" s="610"/>
    </row>
    <row r="131" spans="2:21" ht="18" thickBot="1" x14ac:dyDescent="0.45">
      <c r="B131" s="615"/>
      <c r="C131" s="616"/>
      <c r="D131" s="416" t="s">
        <v>169</v>
      </c>
      <c r="E131" s="617" t="s">
        <v>401</v>
      </c>
      <c r="F131" s="618"/>
      <c r="G131" s="618"/>
      <c r="H131" s="618"/>
      <c r="I131" s="618"/>
      <c r="J131" s="618"/>
      <c r="K131" s="618"/>
      <c r="L131" s="618"/>
      <c r="M131" s="618"/>
      <c r="N131" s="618"/>
      <c r="O131" s="618"/>
      <c r="P131" s="618"/>
      <c r="Q131" s="618"/>
      <c r="R131" s="618"/>
      <c r="S131" s="618"/>
      <c r="T131" s="618"/>
      <c r="U131" s="619"/>
    </row>
    <row r="132" spans="2:21" ht="29.25" thickBot="1" x14ac:dyDescent="0.45">
      <c r="B132" s="611" t="s">
        <v>170</v>
      </c>
      <c r="C132" s="612"/>
      <c r="D132" s="421" t="s">
        <v>171</v>
      </c>
      <c r="E132" s="608" t="s">
        <v>408</v>
      </c>
      <c r="F132" s="609"/>
      <c r="G132" s="609"/>
      <c r="H132" s="609"/>
      <c r="I132" s="609"/>
      <c r="J132" s="609"/>
      <c r="K132" s="609"/>
      <c r="L132" s="609"/>
      <c r="M132" s="609"/>
      <c r="N132" s="609"/>
      <c r="O132" s="609"/>
      <c r="P132" s="609"/>
      <c r="Q132" s="609"/>
      <c r="R132" s="609"/>
      <c r="S132" s="609"/>
      <c r="T132" s="609"/>
      <c r="U132" s="610"/>
    </row>
    <row r="133" spans="2:21" ht="29.25" thickBot="1" x14ac:dyDescent="0.45">
      <c r="B133" s="613"/>
      <c r="C133" s="614"/>
      <c r="D133" s="416" t="s">
        <v>172</v>
      </c>
      <c r="E133" s="617" t="s">
        <v>409</v>
      </c>
      <c r="F133" s="618"/>
      <c r="G133" s="618"/>
      <c r="H133" s="618"/>
      <c r="I133" s="618"/>
      <c r="J133" s="618"/>
      <c r="K133" s="618"/>
      <c r="L133" s="618"/>
      <c r="M133" s="618"/>
      <c r="N133" s="618"/>
      <c r="O133" s="618"/>
      <c r="P133" s="618"/>
      <c r="Q133" s="618"/>
      <c r="R133" s="618"/>
      <c r="S133" s="618"/>
      <c r="T133" s="618"/>
      <c r="U133" s="619"/>
    </row>
    <row r="134" spans="2:21" ht="18" thickBot="1" x14ac:dyDescent="0.45">
      <c r="B134" s="613"/>
      <c r="C134" s="614"/>
      <c r="D134" s="421" t="s">
        <v>173</v>
      </c>
      <c r="E134" s="608" t="s">
        <v>410</v>
      </c>
      <c r="F134" s="609"/>
      <c r="G134" s="609"/>
      <c r="H134" s="609"/>
      <c r="I134" s="609"/>
      <c r="J134" s="609"/>
      <c r="K134" s="609"/>
      <c r="L134" s="609"/>
      <c r="M134" s="609"/>
      <c r="N134" s="609"/>
      <c r="O134" s="609"/>
      <c r="P134" s="609"/>
      <c r="Q134" s="609"/>
      <c r="R134" s="609"/>
      <c r="S134" s="609"/>
      <c r="T134" s="609"/>
      <c r="U134" s="610"/>
    </row>
    <row r="135" spans="2:21" ht="43.5" thickBot="1" x14ac:dyDescent="0.45">
      <c r="B135" s="615"/>
      <c r="C135" s="616"/>
      <c r="D135" s="416" t="s">
        <v>220</v>
      </c>
      <c r="E135" s="617" t="s">
        <v>411</v>
      </c>
      <c r="F135" s="618"/>
      <c r="G135" s="618"/>
      <c r="H135" s="618"/>
      <c r="I135" s="618"/>
      <c r="J135" s="618"/>
      <c r="K135" s="618"/>
      <c r="L135" s="618"/>
      <c r="M135" s="618"/>
      <c r="N135" s="618"/>
      <c r="O135" s="618"/>
      <c r="P135" s="618"/>
      <c r="Q135" s="618"/>
      <c r="R135" s="618"/>
      <c r="S135" s="618"/>
      <c r="T135" s="618"/>
      <c r="U135" s="619"/>
    </row>
    <row r="136" spans="2:21" ht="18" thickBot="1" x14ac:dyDescent="0.45">
      <c r="B136" s="611" t="s">
        <v>40</v>
      </c>
      <c r="C136" s="612"/>
      <c r="D136" s="421" t="s">
        <v>44</v>
      </c>
      <c r="E136" s="608" t="s">
        <v>397</v>
      </c>
      <c r="F136" s="609"/>
      <c r="G136" s="609"/>
      <c r="H136" s="609"/>
      <c r="I136" s="609"/>
      <c r="J136" s="609"/>
      <c r="K136" s="609"/>
      <c r="L136" s="609"/>
      <c r="M136" s="609"/>
      <c r="N136" s="609"/>
      <c r="O136" s="609"/>
      <c r="P136" s="609"/>
      <c r="Q136" s="609"/>
      <c r="R136" s="609"/>
      <c r="S136" s="609"/>
      <c r="T136" s="609"/>
      <c r="U136" s="610"/>
    </row>
    <row r="137" spans="2:21" ht="18" thickBot="1" x14ac:dyDescent="0.45">
      <c r="B137" s="613"/>
      <c r="C137" s="614"/>
      <c r="D137" s="416" t="s">
        <v>20</v>
      </c>
      <c r="E137" s="617" t="s">
        <v>412</v>
      </c>
      <c r="F137" s="618"/>
      <c r="G137" s="618"/>
      <c r="H137" s="618"/>
      <c r="I137" s="618"/>
      <c r="J137" s="618"/>
      <c r="K137" s="618"/>
      <c r="L137" s="618"/>
      <c r="M137" s="618"/>
      <c r="N137" s="618"/>
      <c r="O137" s="618"/>
      <c r="P137" s="618"/>
      <c r="Q137" s="618"/>
      <c r="R137" s="618"/>
      <c r="S137" s="618"/>
      <c r="T137" s="618"/>
      <c r="U137" s="619"/>
    </row>
    <row r="138" spans="2:21" ht="29.25" thickBot="1" x14ac:dyDescent="0.45">
      <c r="B138" s="613"/>
      <c r="C138" s="614"/>
      <c r="D138" s="421" t="s">
        <v>64</v>
      </c>
      <c r="E138" s="608" t="s">
        <v>413</v>
      </c>
      <c r="F138" s="609"/>
      <c r="G138" s="609"/>
      <c r="H138" s="609"/>
      <c r="I138" s="609"/>
      <c r="J138" s="609"/>
      <c r="K138" s="609"/>
      <c r="L138" s="609"/>
      <c r="M138" s="609"/>
      <c r="N138" s="609"/>
      <c r="O138" s="609"/>
      <c r="P138" s="609"/>
      <c r="Q138" s="609"/>
      <c r="R138" s="609"/>
      <c r="S138" s="609"/>
      <c r="T138" s="609"/>
      <c r="U138" s="610"/>
    </row>
    <row r="139" spans="2:21" ht="18" thickBot="1" x14ac:dyDescent="0.45">
      <c r="B139" s="613"/>
      <c r="C139" s="614"/>
      <c r="D139" s="416" t="s">
        <v>25</v>
      </c>
      <c r="E139" s="617" t="s">
        <v>414</v>
      </c>
      <c r="F139" s="618"/>
      <c r="G139" s="618"/>
      <c r="H139" s="618"/>
      <c r="I139" s="618"/>
      <c r="J139" s="618"/>
      <c r="K139" s="618"/>
      <c r="L139" s="618"/>
      <c r="M139" s="618"/>
      <c r="N139" s="618"/>
      <c r="O139" s="618"/>
      <c r="P139" s="618"/>
      <c r="Q139" s="618"/>
      <c r="R139" s="618"/>
      <c r="S139" s="618"/>
      <c r="T139" s="618"/>
      <c r="U139" s="619"/>
    </row>
    <row r="140" spans="2:21" ht="18" thickBot="1" x14ac:dyDescent="0.45">
      <c r="B140" s="613"/>
      <c r="C140" s="614"/>
      <c r="D140" s="421" t="s">
        <v>45</v>
      </c>
      <c r="E140" s="608" t="s">
        <v>397</v>
      </c>
      <c r="F140" s="609"/>
      <c r="G140" s="609"/>
      <c r="H140" s="609"/>
      <c r="I140" s="609"/>
      <c r="J140" s="609"/>
      <c r="K140" s="609"/>
      <c r="L140" s="609"/>
      <c r="M140" s="609"/>
      <c r="N140" s="609"/>
      <c r="O140" s="609"/>
      <c r="P140" s="609"/>
      <c r="Q140" s="609"/>
      <c r="R140" s="609"/>
      <c r="S140" s="609"/>
      <c r="T140" s="609"/>
      <c r="U140" s="610"/>
    </row>
    <row r="141" spans="2:21" ht="18" thickBot="1" x14ac:dyDescent="0.45">
      <c r="B141" s="613"/>
      <c r="C141" s="614"/>
      <c r="D141" s="416" t="s">
        <v>46</v>
      </c>
      <c r="E141" s="617" t="s">
        <v>412</v>
      </c>
      <c r="F141" s="618"/>
      <c r="G141" s="618"/>
      <c r="H141" s="618"/>
      <c r="I141" s="618"/>
      <c r="J141" s="618"/>
      <c r="K141" s="618"/>
      <c r="L141" s="618"/>
      <c r="M141" s="618"/>
      <c r="N141" s="618"/>
      <c r="O141" s="618"/>
      <c r="P141" s="618"/>
      <c r="Q141" s="618"/>
      <c r="R141" s="618"/>
      <c r="S141" s="618"/>
      <c r="T141" s="618"/>
      <c r="U141" s="619"/>
    </row>
    <row r="142" spans="2:21" ht="29.25" thickBot="1" x14ac:dyDescent="0.45">
      <c r="B142" s="613"/>
      <c r="C142" s="614"/>
      <c r="D142" s="421" t="s">
        <v>66</v>
      </c>
      <c r="E142" s="608" t="s">
        <v>413</v>
      </c>
      <c r="F142" s="609"/>
      <c r="G142" s="609"/>
      <c r="H142" s="609"/>
      <c r="I142" s="609"/>
      <c r="J142" s="609"/>
      <c r="K142" s="609"/>
      <c r="L142" s="609"/>
      <c r="M142" s="609"/>
      <c r="N142" s="609"/>
      <c r="O142" s="609"/>
      <c r="P142" s="609"/>
      <c r="Q142" s="609"/>
      <c r="R142" s="609"/>
      <c r="S142" s="609"/>
      <c r="T142" s="609"/>
      <c r="U142" s="610"/>
    </row>
    <row r="143" spans="2:21" ht="18" thickBot="1" x14ac:dyDescent="0.45">
      <c r="B143" s="613"/>
      <c r="C143" s="614"/>
      <c r="D143" s="416" t="s">
        <v>47</v>
      </c>
      <c r="E143" s="617" t="s">
        <v>414</v>
      </c>
      <c r="F143" s="618"/>
      <c r="G143" s="618"/>
      <c r="H143" s="618"/>
      <c r="I143" s="618"/>
      <c r="J143" s="618"/>
      <c r="K143" s="618"/>
      <c r="L143" s="618"/>
      <c r="M143" s="618"/>
      <c r="N143" s="618"/>
      <c r="O143" s="618"/>
      <c r="P143" s="618"/>
      <c r="Q143" s="618"/>
      <c r="R143" s="618"/>
      <c r="S143" s="618"/>
      <c r="T143" s="618"/>
      <c r="U143" s="619"/>
    </row>
    <row r="144" spans="2:21" ht="18" thickBot="1" x14ac:dyDescent="0.45">
      <c r="B144" s="613"/>
      <c r="C144" s="614"/>
      <c r="D144" s="421" t="s">
        <v>48</v>
      </c>
      <c r="E144" s="608" t="s">
        <v>397</v>
      </c>
      <c r="F144" s="609"/>
      <c r="G144" s="609"/>
      <c r="H144" s="609"/>
      <c r="I144" s="609"/>
      <c r="J144" s="609"/>
      <c r="K144" s="609"/>
      <c r="L144" s="609"/>
      <c r="M144" s="609"/>
      <c r="N144" s="609"/>
      <c r="O144" s="609"/>
      <c r="P144" s="609"/>
      <c r="Q144" s="609"/>
      <c r="R144" s="609"/>
      <c r="S144" s="609"/>
      <c r="T144" s="609"/>
      <c r="U144" s="610"/>
    </row>
    <row r="145" spans="2:21" ht="18" thickBot="1" x14ac:dyDescent="0.45">
      <c r="B145" s="613"/>
      <c r="C145" s="614"/>
      <c r="D145" s="416" t="s">
        <v>49</v>
      </c>
      <c r="E145" s="617" t="s">
        <v>412</v>
      </c>
      <c r="F145" s="618"/>
      <c r="G145" s="618"/>
      <c r="H145" s="618"/>
      <c r="I145" s="618"/>
      <c r="J145" s="618"/>
      <c r="K145" s="618"/>
      <c r="L145" s="618"/>
      <c r="M145" s="618"/>
      <c r="N145" s="618"/>
      <c r="O145" s="618"/>
      <c r="P145" s="618"/>
      <c r="Q145" s="618"/>
      <c r="R145" s="618"/>
      <c r="S145" s="618"/>
      <c r="T145" s="618"/>
      <c r="U145" s="619"/>
    </row>
    <row r="146" spans="2:21" ht="29.25" thickBot="1" x14ac:dyDescent="0.45">
      <c r="B146" s="613"/>
      <c r="C146" s="614"/>
      <c r="D146" s="421" t="s">
        <v>65</v>
      </c>
      <c r="E146" s="608" t="s">
        <v>413</v>
      </c>
      <c r="F146" s="609"/>
      <c r="G146" s="609"/>
      <c r="H146" s="609"/>
      <c r="I146" s="609"/>
      <c r="J146" s="609"/>
      <c r="K146" s="609"/>
      <c r="L146" s="609"/>
      <c r="M146" s="609"/>
      <c r="N146" s="609"/>
      <c r="O146" s="609"/>
      <c r="P146" s="609"/>
      <c r="Q146" s="609"/>
      <c r="R146" s="609"/>
      <c r="S146" s="609"/>
      <c r="T146" s="609"/>
      <c r="U146" s="610"/>
    </row>
    <row r="147" spans="2:21" ht="18" thickBot="1" x14ac:dyDescent="0.45">
      <c r="B147" s="615"/>
      <c r="C147" s="616"/>
      <c r="D147" s="416" t="s">
        <v>50</v>
      </c>
      <c r="E147" s="617" t="s">
        <v>414</v>
      </c>
      <c r="F147" s="618"/>
      <c r="G147" s="618"/>
      <c r="H147" s="618"/>
      <c r="I147" s="618"/>
      <c r="J147" s="618"/>
      <c r="K147" s="618"/>
      <c r="L147" s="618"/>
      <c r="M147" s="618"/>
      <c r="N147" s="618"/>
      <c r="O147" s="618"/>
      <c r="P147" s="618"/>
      <c r="Q147" s="618"/>
      <c r="R147" s="618"/>
      <c r="S147" s="618"/>
      <c r="T147" s="618"/>
      <c r="U147" s="619"/>
    </row>
    <row r="148" spans="2:21" ht="18" thickBot="1" x14ac:dyDescent="0.45">
      <c r="B148" s="611" t="s">
        <v>287</v>
      </c>
      <c r="C148" s="612"/>
      <c r="D148" s="421" t="s">
        <v>266</v>
      </c>
      <c r="E148" s="608" t="s">
        <v>415</v>
      </c>
      <c r="F148" s="609"/>
      <c r="G148" s="609"/>
      <c r="H148" s="609"/>
      <c r="I148" s="609"/>
      <c r="J148" s="609"/>
      <c r="K148" s="609"/>
      <c r="L148" s="609"/>
      <c r="M148" s="609"/>
      <c r="N148" s="609"/>
      <c r="O148" s="609"/>
      <c r="P148" s="609"/>
      <c r="Q148" s="609"/>
      <c r="R148" s="609"/>
      <c r="S148" s="609"/>
      <c r="T148" s="609"/>
      <c r="U148" s="610"/>
    </row>
    <row r="149" spans="2:21" ht="29.25" thickBot="1" x14ac:dyDescent="0.45">
      <c r="B149" s="613"/>
      <c r="C149" s="614"/>
      <c r="D149" s="416" t="s">
        <v>268</v>
      </c>
      <c r="E149" s="617" t="s">
        <v>415</v>
      </c>
      <c r="F149" s="618"/>
      <c r="G149" s="618"/>
      <c r="H149" s="618"/>
      <c r="I149" s="618"/>
      <c r="J149" s="618"/>
      <c r="K149" s="618"/>
      <c r="L149" s="618"/>
      <c r="M149" s="618"/>
      <c r="N149" s="618"/>
      <c r="O149" s="618"/>
      <c r="P149" s="618"/>
      <c r="Q149" s="618"/>
      <c r="R149" s="618"/>
      <c r="S149" s="618"/>
      <c r="T149" s="618"/>
      <c r="U149" s="619"/>
    </row>
    <row r="150" spans="2:21" ht="29.25" thickBot="1" x14ac:dyDescent="0.45">
      <c r="B150" s="613"/>
      <c r="C150" s="614"/>
      <c r="D150" s="421" t="s">
        <v>270</v>
      </c>
      <c r="E150" s="608" t="s">
        <v>415</v>
      </c>
      <c r="F150" s="609"/>
      <c r="G150" s="609"/>
      <c r="H150" s="609"/>
      <c r="I150" s="609"/>
      <c r="J150" s="609"/>
      <c r="K150" s="609"/>
      <c r="L150" s="609"/>
      <c r="M150" s="609"/>
      <c r="N150" s="609"/>
      <c r="O150" s="609"/>
      <c r="P150" s="609"/>
      <c r="Q150" s="609"/>
      <c r="R150" s="609"/>
      <c r="S150" s="609"/>
      <c r="T150" s="609"/>
      <c r="U150" s="610"/>
    </row>
    <row r="151" spans="2:21" ht="18" thickBot="1" x14ac:dyDescent="0.45">
      <c r="B151" s="613"/>
      <c r="C151" s="614"/>
      <c r="D151" s="416" t="s">
        <v>272</v>
      </c>
      <c r="E151" s="617" t="s">
        <v>415</v>
      </c>
      <c r="F151" s="618"/>
      <c r="G151" s="618"/>
      <c r="H151" s="618"/>
      <c r="I151" s="618"/>
      <c r="J151" s="618"/>
      <c r="K151" s="618"/>
      <c r="L151" s="618"/>
      <c r="M151" s="618"/>
      <c r="N151" s="618"/>
      <c r="O151" s="618"/>
      <c r="P151" s="618"/>
      <c r="Q151" s="618"/>
      <c r="R151" s="618"/>
      <c r="S151" s="618"/>
      <c r="T151" s="618"/>
      <c r="U151" s="619"/>
    </row>
    <row r="152" spans="2:21" ht="18" thickBot="1" x14ac:dyDescent="0.45">
      <c r="B152" s="613"/>
      <c r="C152" s="614"/>
      <c r="D152" s="421" t="s">
        <v>274</v>
      </c>
      <c r="E152" s="608" t="s">
        <v>415</v>
      </c>
      <c r="F152" s="609"/>
      <c r="G152" s="609"/>
      <c r="H152" s="609"/>
      <c r="I152" s="609"/>
      <c r="J152" s="609"/>
      <c r="K152" s="609"/>
      <c r="L152" s="609"/>
      <c r="M152" s="609"/>
      <c r="N152" s="609"/>
      <c r="O152" s="609"/>
      <c r="P152" s="609"/>
      <c r="Q152" s="609"/>
      <c r="R152" s="609"/>
      <c r="S152" s="609"/>
      <c r="T152" s="609"/>
      <c r="U152" s="610"/>
    </row>
    <row r="153" spans="2:21" ht="29.25" thickBot="1" x14ac:dyDescent="0.45">
      <c r="B153" s="615"/>
      <c r="C153" s="616"/>
      <c r="D153" s="416" t="s">
        <v>276</v>
      </c>
      <c r="E153" s="617" t="s">
        <v>415</v>
      </c>
      <c r="F153" s="618"/>
      <c r="G153" s="618"/>
      <c r="H153" s="618"/>
      <c r="I153" s="618"/>
      <c r="J153" s="618"/>
      <c r="K153" s="618"/>
      <c r="L153" s="618"/>
      <c r="M153" s="618"/>
      <c r="N153" s="618"/>
      <c r="O153" s="618"/>
      <c r="P153" s="618"/>
      <c r="Q153" s="618"/>
      <c r="R153" s="618"/>
      <c r="S153" s="618"/>
      <c r="T153" s="618"/>
      <c r="U153" s="619"/>
    </row>
    <row r="154" spans="2:21" ht="18" customHeight="1" x14ac:dyDescent="0.4">
      <c r="B154" s="611" t="s">
        <v>297</v>
      </c>
      <c r="C154" s="612"/>
      <c r="D154" s="642" t="s">
        <v>344</v>
      </c>
      <c r="E154" s="640" t="s">
        <v>417</v>
      </c>
      <c r="F154" s="640"/>
      <c r="G154" s="640"/>
      <c r="H154" s="640"/>
      <c r="I154" s="640"/>
      <c r="J154" s="640"/>
      <c r="K154" s="640"/>
      <c r="L154" s="640"/>
      <c r="M154" s="640"/>
      <c r="N154" s="640"/>
      <c r="O154" s="640"/>
      <c r="P154" s="640"/>
      <c r="Q154" s="640"/>
      <c r="R154" s="640"/>
      <c r="S154" s="640"/>
      <c r="T154" s="640"/>
      <c r="U154" s="641"/>
    </row>
    <row r="155" spans="2:21" ht="18" thickBot="1" x14ac:dyDescent="0.45">
      <c r="B155" s="613"/>
      <c r="C155" s="614"/>
      <c r="D155" s="643"/>
      <c r="E155" s="638" t="s">
        <v>416</v>
      </c>
      <c r="F155" s="638"/>
      <c r="G155" s="638"/>
      <c r="H155" s="638"/>
      <c r="I155" s="638"/>
      <c r="J155" s="638"/>
      <c r="K155" s="638"/>
      <c r="L155" s="638"/>
      <c r="M155" s="638"/>
      <c r="N155" s="638"/>
      <c r="O155" s="638"/>
      <c r="P155" s="638"/>
      <c r="Q155" s="638"/>
      <c r="R155" s="638"/>
      <c r="S155" s="638"/>
      <c r="T155" s="638"/>
      <c r="U155" s="639"/>
    </row>
    <row r="156" spans="2:21" x14ac:dyDescent="0.4">
      <c r="B156" s="613"/>
      <c r="C156" s="614"/>
      <c r="D156" s="642" t="s">
        <v>345</v>
      </c>
      <c r="E156" s="640" t="s">
        <v>417</v>
      </c>
      <c r="F156" s="640"/>
      <c r="G156" s="640"/>
      <c r="H156" s="640"/>
      <c r="I156" s="640"/>
      <c r="J156" s="640"/>
      <c r="K156" s="640"/>
      <c r="L156" s="640"/>
      <c r="M156" s="640"/>
      <c r="N156" s="640"/>
      <c r="O156" s="640"/>
      <c r="P156" s="640"/>
      <c r="Q156" s="640"/>
      <c r="R156" s="640"/>
      <c r="S156" s="640"/>
      <c r="T156" s="640"/>
      <c r="U156" s="641"/>
    </row>
    <row r="157" spans="2:21" ht="18" thickBot="1" x14ac:dyDescent="0.45">
      <c r="B157" s="613"/>
      <c r="C157" s="614"/>
      <c r="D157" s="643"/>
      <c r="E157" s="638" t="s">
        <v>416</v>
      </c>
      <c r="F157" s="638"/>
      <c r="G157" s="638"/>
      <c r="H157" s="638"/>
      <c r="I157" s="638"/>
      <c r="J157" s="638"/>
      <c r="K157" s="638"/>
      <c r="L157" s="638"/>
      <c r="M157" s="638"/>
      <c r="N157" s="638"/>
      <c r="O157" s="638"/>
      <c r="P157" s="638"/>
      <c r="Q157" s="638"/>
      <c r="R157" s="638"/>
      <c r="S157" s="638"/>
      <c r="T157" s="638"/>
      <c r="U157" s="639"/>
    </row>
    <row r="158" spans="2:21" x14ac:dyDescent="0.4">
      <c r="B158" s="613"/>
      <c r="C158" s="614"/>
      <c r="D158" s="642" t="s">
        <v>346</v>
      </c>
      <c r="E158" s="640" t="s">
        <v>417</v>
      </c>
      <c r="F158" s="640"/>
      <c r="G158" s="640"/>
      <c r="H158" s="640"/>
      <c r="I158" s="640"/>
      <c r="J158" s="640"/>
      <c r="K158" s="640"/>
      <c r="L158" s="640"/>
      <c r="M158" s="640"/>
      <c r="N158" s="640"/>
      <c r="O158" s="640"/>
      <c r="P158" s="640"/>
      <c r="Q158" s="640"/>
      <c r="R158" s="640"/>
      <c r="S158" s="640"/>
      <c r="T158" s="640"/>
      <c r="U158" s="641"/>
    </row>
    <row r="159" spans="2:21" ht="18" thickBot="1" x14ac:dyDescent="0.45">
      <c r="B159" s="613"/>
      <c r="C159" s="614"/>
      <c r="D159" s="643"/>
      <c r="E159" s="638" t="s">
        <v>416</v>
      </c>
      <c r="F159" s="638"/>
      <c r="G159" s="638"/>
      <c r="H159" s="638"/>
      <c r="I159" s="638"/>
      <c r="J159" s="638"/>
      <c r="K159" s="638"/>
      <c r="L159" s="638"/>
      <c r="M159" s="638"/>
      <c r="N159" s="638"/>
      <c r="O159" s="638"/>
      <c r="P159" s="638"/>
      <c r="Q159" s="638"/>
      <c r="R159" s="638"/>
      <c r="S159" s="638"/>
      <c r="T159" s="638"/>
      <c r="U159" s="639"/>
    </row>
    <row r="160" spans="2:21" x14ac:dyDescent="0.4">
      <c r="B160" s="613"/>
      <c r="C160" s="614"/>
      <c r="D160" s="642" t="s">
        <v>347</v>
      </c>
      <c r="E160" s="640" t="s">
        <v>417</v>
      </c>
      <c r="F160" s="640"/>
      <c r="G160" s="640"/>
      <c r="H160" s="640"/>
      <c r="I160" s="640"/>
      <c r="J160" s="640"/>
      <c r="K160" s="640"/>
      <c r="L160" s="640"/>
      <c r="M160" s="640"/>
      <c r="N160" s="640"/>
      <c r="O160" s="640"/>
      <c r="P160" s="640"/>
      <c r="Q160" s="640"/>
      <c r="R160" s="640"/>
      <c r="S160" s="640"/>
      <c r="T160" s="640"/>
      <c r="U160" s="641"/>
    </row>
    <row r="161" spans="2:21" ht="18" thickBot="1" x14ac:dyDescent="0.45">
      <c r="B161" s="613"/>
      <c r="C161" s="614"/>
      <c r="D161" s="643"/>
      <c r="E161" s="638" t="s">
        <v>416</v>
      </c>
      <c r="F161" s="638"/>
      <c r="G161" s="638"/>
      <c r="H161" s="638"/>
      <c r="I161" s="638"/>
      <c r="J161" s="638"/>
      <c r="K161" s="638"/>
      <c r="L161" s="638"/>
      <c r="M161" s="638"/>
      <c r="N161" s="638"/>
      <c r="O161" s="638"/>
      <c r="P161" s="638"/>
      <c r="Q161" s="638"/>
      <c r="R161" s="638"/>
      <c r="S161" s="638"/>
      <c r="T161" s="638"/>
      <c r="U161" s="639"/>
    </row>
    <row r="162" spans="2:21" x14ac:dyDescent="0.4">
      <c r="B162" s="613"/>
      <c r="C162" s="614"/>
      <c r="D162" s="642" t="s">
        <v>348</v>
      </c>
      <c r="E162" s="640" t="s">
        <v>417</v>
      </c>
      <c r="F162" s="640"/>
      <c r="G162" s="640"/>
      <c r="H162" s="640"/>
      <c r="I162" s="640"/>
      <c r="J162" s="640"/>
      <c r="K162" s="640"/>
      <c r="L162" s="640"/>
      <c r="M162" s="640"/>
      <c r="N162" s="640"/>
      <c r="O162" s="640"/>
      <c r="P162" s="640"/>
      <c r="Q162" s="640"/>
      <c r="R162" s="640"/>
      <c r="S162" s="640"/>
      <c r="T162" s="640"/>
      <c r="U162" s="641"/>
    </row>
    <row r="163" spans="2:21" ht="18" thickBot="1" x14ac:dyDescent="0.45">
      <c r="B163" s="613"/>
      <c r="C163" s="614"/>
      <c r="D163" s="643"/>
      <c r="E163" s="638" t="s">
        <v>416</v>
      </c>
      <c r="F163" s="638"/>
      <c r="G163" s="638"/>
      <c r="H163" s="638"/>
      <c r="I163" s="638"/>
      <c r="J163" s="638"/>
      <c r="K163" s="638"/>
      <c r="L163" s="638"/>
      <c r="M163" s="638"/>
      <c r="N163" s="638"/>
      <c r="O163" s="638"/>
      <c r="P163" s="638"/>
      <c r="Q163" s="638"/>
      <c r="R163" s="638"/>
      <c r="S163" s="638"/>
      <c r="T163" s="638"/>
      <c r="U163" s="639"/>
    </row>
    <row r="164" spans="2:21" x14ac:dyDescent="0.4">
      <c r="B164" s="613"/>
      <c r="C164" s="614"/>
      <c r="D164" s="642" t="s">
        <v>349</v>
      </c>
      <c r="E164" s="640" t="s">
        <v>417</v>
      </c>
      <c r="F164" s="640"/>
      <c r="G164" s="640"/>
      <c r="H164" s="640"/>
      <c r="I164" s="640"/>
      <c r="J164" s="640"/>
      <c r="K164" s="640"/>
      <c r="L164" s="640"/>
      <c r="M164" s="640"/>
      <c r="N164" s="640"/>
      <c r="O164" s="640"/>
      <c r="P164" s="640"/>
      <c r="Q164" s="640"/>
      <c r="R164" s="640"/>
      <c r="S164" s="640"/>
      <c r="T164" s="640"/>
      <c r="U164" s="641"/>
    </row>
    <row r="165" spans="2:21" ht="18" thickBot="1" x14ac:dyDescent="0.45">
      <c r="B165" s="613"/>
      <c r="C165" s="614"/>
      <c r="D165" s="643"/>
      <c r="E165" s="638" t="s">
        <v>416</v>
      </c>
      <c r="F165" s="638"/>
      <c r="G165" s="638"/>
      <c r="H165" s="638"/>
      <c r="I165" s="638"/>
      <c r="J165" s="638"/>
      <c r="K165" s="638"/>
      <c r="L165" s="638"/>
      <c r="M165" s="638"/>
      <c r="N165" s="638"/>
      <c r="O165" s="638"/>
      <c r="P165" s="638"/>
      <c r="Q165" s="638"/>
      <c r="R165" s="638"/>
      <c r="S165" s="638"/>
      <c r="T165" s="638"/>
      <c r="U165" s="639"/>
    </row>
    <row r="166" spans="2:21" x14ac:dyDescent="0.4">
      <c r="B166" s="613"/>
      <c r="C166" s="614"/>
      <c r="D166" s="642" t="s">
        <v>350</v>
      </c>
      <c r="E166" s="640" t="s">
        <v>417</v>
      </c>
      <c r="F166" s="640"/>
      <c r="G166" s="640"/>
      <c r="H166" s="640"/>
      <c r="I166" s="640"/>
      <c r="J166" s="640"/>
      <c r="K166" s="640"/>
      <c r="L166" s="640"/>
      <c r="M166" s="640"/>
      <c r="N166" s="640"/>
      <c r="O166" s="640"/>
      <c r="P166" s="640"/>
      <c r="Q166" s="640"/>
      <c r="R166" s="640"/>
      <c r="S166" s="640"/>
      <c r="T166" s="640"/>
      <c r="U166" s="641"/>
    </row>
    <row r="167" spans="2:21" ht="18" thickBot="1" x14ac:dyDescent="0.45">
      <c r="B167" s="613"/>
      <c r="C167" s="614"/>
      <c r="D167" s="643"/>
      <c r="E167" s="638" t="s">
        <v>416</v>
      </c>
      <c r="F167" s="638"/>
      <c r="G167" s="638"/>
      <c r="H167" s="638"/>
      <c r="I167" s="638"/>
      <c r="J167" s="638"/>
      <c r="K167" s="638"/>
      <c r="L167" s="638"/>
      <c r="M167" s="638"/>
      <c r="N167" s="638"/>
      <c r="O167" s="638"/>
      <c r="P167" s="638"/>
      <c r="Q167" s="638"/>
      <c r="R167" s="638"/>
      <c r="S167" s="638"/>
      <c r="T167" s="638"/>
      <c r="U167" s="639"/>
    </row>
    <row r="168" spans="2:21" x14ac:dyDescent="0.4">
      <c r="B168" s="613"/>
      <c r="C168" s="614"/>
      <c r="D168" s="642" t="s">
        <v>351</v>
      </c>
      <c r="E168" s="640" t="s">
        <v>417</v>
      </c>
      <c r="F168" s="640"/>
      <c r="G168" s="640"/>
      <c r="H168" s="640"/>
      <c r="I168" s="640"/>
      <c r="J168" s="640"/>
      <c r="K168" s="640"/>
      <c r="L168" s="640"/>
      <c r="M168" s="640"/>
      <c r="N168" s="640"/>
      <c r="O168" s="640"/>
      <c r="P168" s="640"/>
      <c r="Q168" s="640"/>
      <c r="R168" s="640"/>
      <c r="S168" s="640"/>
      <c r="T168" s="640"/>
      <c r="U168" s="641"/>
    </row>
    <row r="169" spans="2:21" ht="18" thickBot="1" x14ac:dyDescent="0.45">
      <c r="B169" s="613"/>
      <c r="C169" s="614"/>
      <c r="D169" s="643"/>
      <c r="E169" s="638" t="s">
        <v>416</v>
      </c>
      <c r="F169" s="638"/>
      <c r="G169" s="638"/>
      <c r="H169" s="638"/>
      <c r="I169" s="638"/>
      <c r="J169" s="638"/>
      <c r="K169" s="638"/>
      <c r="L169" s="638"/>
      <c r="M169" s="638"/>
      <c r="N169" s="638"/>
      <c r="O169" s="638"/>
      <c r="P169" s="638"/>
      <c r="Q169" s="638"/>
      <c r="R169" s="638"/>
      <c r="S169" s="638"/>
      <c r="T169" s="638"/>
      <c r="U169" s="639"/>
    </row>
    <row r="170" spans="2:21" x14ac:dyDescent="0.4">
      <c r="B170" s="613"/>
      <c r="C170" s="614"/>
      <c r="D170" s="642" t="s">
        <v>352</v>
      </c>
      <c r="E170" s="640" t="s">
        <v>417</v>
      </c>
      <c r="F170" s="640"/>
      <c r="G170" s="640"/>
      <c r="H170" s="640"/>
      <c r="I170" s="640"/>
      <c r="J170" s="640"/>
      <c r="K170" s="640"/>
      <c r="L170" s="640"/>
      <c r="M170" s="640"/>
      <c r="N170" s="640"/>
      <c r="O170" s="640"/>
      <c r="P170" s="640"/>
      <c r="Q170" s="640"/>
      <c r="R170" s="640"/>
      <c r="S170" s="640"/>
      <c r="T170" s="640"/>
      <c r="U170" s="641"/>
    </row>
    <row r="171" spans="2:21" ht="18" thickBot="1" x14ac:dyDescent="0.45">
      <c r="B171" s="613"/>
      <c r="C171" s="614"/>
      <c r="D171" s="643"/>
      <c r="E171" s="638" t="s">
        <v>416</v>
      </c>
      <c r="F171" s="638"/>
      <c r="G171" s="638"/>
      <c r="H171" s="638"/>
      <c r="I171" s="638"/>
      <c r="J171" s="638"/>
      <c r="K171" s="638"/>
      <c r="L171" s="638"/>
      <c r="M171" s="638"/>
      <c r="N171" s="638"/>
      <c r="O171" s="638"/>
      <c r="P171" s="638"/>
      <c r="Q171" s="638"/>
      <c r="R171" s="638"/>
      <c r="S171" s="638"/>
      <c r="T171" s="638"/>
      <c r="U171" s="639"/>
    </row>
    <row r="172" spans="2:21" x14ac:dyDescent="0.4">
      <c r="B172" s="613"/>
      <c r="C172" s="614"/>
      <c r="D172" s="642" t="s">
        <v>353</v>
      </c>
      <c r="E172" s="640" t="s">
        <v>417</v>
      </c>
      <c r="F172" s="640"/>
      <c r="G172" s="640"/>
      <c r="H172" s="640"/>
      <c r="I172" s="640"/>
      <c r="J172" s="640"/>
      <c r="K172" s="640"/>
      <c r="L172" s="640"/>
      <c r="M172" s="640"/>
      <c r="N172" s="640"/>
      <c r="O172" s="640"/>
      <c r="P172" s="640"/>
      <c r="Q172" s="640"/>
      <c r="R172" s="640"/>
      <c r="S172" s="640"/>
      <c r="T172" s="640"/>
      <c r="U172" s="641"/>
    </row>
    <row r="173" spans="2:21" ht="18" thickBot="1" x14ac:dyDescent="0.45">
      <c r="B173" s="615"/>
      <c r="C173" s="616"/>
      <c r="D173" s="643"/>
      <c r="E173" s="638" t="s">
        <v>416</v>
      </c>
      <c r="F173" s="638"/>
      <c r="G173" s="638"/>
      <c r="H173" s="638"/>
      <c r="I173" s="638"/>
      <c r="J173" s="638"/>
      <c r="K173" s="638"/>
      <c r="L173" s="638"/>
      <c r="M173" s="638"/>
      <c r="N173" s="638"/>
      <c r="O173" s="638"/>
      <c r="P173" s="638"/>
      <c r="Q173" s="638"/>
      <c r="R173" s="638"/>
      <c r="S173" s="638"/>
      <c r="T173" s="638"/>
      <c r="U173" s="639"/>
    </row>
  </sheetData>
  <sheetProtection algorithmName="SHA-512" hashValue="mMgSUMr6wN2qiz2uZ5XETZC4kt8vd4bWjF0TmGK7Td750tv/z5Whya/BF8wKz7RvtQZ90hqu+I699g5kQTWx9Q==" saltValue="GPHMrUI72+LVjCy4ZEP57w=="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4"/>
  <sheetViews>
    <sheetView rightToLeft="1" tabSelected="1" view="pageBreakPreview" zoomScale="70" zoomScaleNormal="90" zoomScaleSheetLayoutView="70" workbookViewId="0">
      <pane xSplit="4" ySplit="21" topLeftCell="E25" activePane="bottomRight" state="frozen"/>
      <selection pane="topRight" activeCell="E1" sqref="E1"/>
      <selection pane="bottomLeft" activeCell="A13" sqref="A13"/>
      <selection pane="bottomRight" activeCell="F75" sqref="F75"/>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49" t="s">
        <v>14</v>
      </c>
      <c r="C2" s="655"/>
      <c r="D2" s="9" t="s">
        <v>56</v>
      </c>
      <c r="E2" s="12" t="s">
        <v>449</v>
      </c>
      <c r="F2" s="11" t="s">
        <v>449</v>
      </c>
      <c r="G2" s="12" t="s">
        <v>449</v>
      </c>
      <c r="H2" s="11" t="s">
        <v>449</v>
      </c>
      <c r="I2" s="12" t="s">
        <v>449</v>
      </c>
      <c r="J2" s="11" t="s">
        <v>449</v>
      </c>
      <c r="K2" s="12" t="s">
        <v>449</v>
      </c>
      <c r="L2" s="11" t="s">
        <v>449</v>
      </c>
      <c r="M2" s="12" t="s">
        <v>449</v>
      </c>
      <c r="N2" s="11" t="s">
        <v>449</v>
      </c>
      <c r="O2" s="12" t="s">
        <v>449</v>
      </c>
      <c r="P2" s="11" t="s">
        <v>449</v>
      </c>
      <c r="Q2" s="12" t="s">
        <v>449</v>
      </c>
      <c r="R2" s="11" t="s">
        <v>449</v>
      </c>
      <c r="S2" s="12" t="s">
        <v>449</v>
      </c>
      <c r="T2" s="11" t="s">
        <v>449</v>
      </c>
      <c r="U2" s="12" t="s">
        <v>449</v>
      </c>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51"/>
      <c r="C3" s="656"/>
      <c r="D3" s="13" t="s">
        <v>59</v>
      </c>
      <c r="E3" s="274" t="s">
        <v>450</v>
      </c>
      <c r="F3" s="15" t="s">
        <v>450</v>
      </c>
      <c r="G3" s="16" t="s">
        <v>450</v>
      </c>
      <c r="H3" s="15" t="s">
        <v>450</v>
      </c>
      <c r="I3" s="16" t="s">
        <v>450</v>
      </c>
      <c r="J3" s="15" t="s">
        <v>450</v>
      </c>
      <c r="K3" s="16" t="s">
        <v>450</v>
      </c>
      <c r="L3" s="15" t="s">
        <v>450</v>
      </c>
      <c r="M3" s="16" t="s">
        <v>450</v>
      </c>
      <c r="N3" s="15" t="s">
        <v>450</v>
      </c>
      <c r="O3" s="16" t="s">
        <v>450</v>
      </c>
      <c r="P3" s="15" t="s">
        <v>450</v>
      </c>
      <c r="Q3" s="16" t="s">
        <v>450</v>
      </c>
      <c r="R3" s="15" t="s">
        <v>450</v>
      </c>
      <c r="S3" s="16" t="s">
        <v>450</v>
      </c>
      <c r="T3" s="15" t="s">
        <v>450</v>
      </c>
      <c r="U3" s="16" t="s">
        <v>450</v>
      </c>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51"/>
      <c r="C4" s="656"/>
      <c r="D4" s="13" t="s">
        <v>60</v>
      </c>
      <c r="E4" s="16" t="s">
        <v>451</v>
      </c>
      <c r="F4" s="16" t="s">
        <v>451</v>
      </c>
      <c r="G4" s="16" t="s">
        <v>451</v>
      </c>
      <c r="H4" s="16" t="s">
        <v>451</v>
      </c>
      <c r="I4" s="16" t="s">
        <v>451</v>
      </c>
      <c r="J4" s="16" t="s">
        <v>451</v>
      </c>
      <c r="K4" s="16" t="s">
        <v>451</v>
      </c>
      <c r="L4" s="16" t="s">
        <v>451</v>
      </c>
      <c r="M4" s="16" t="s">
        <v>451</v>
      </c>
      <c r="N4" s="16" t="s">
        <v>451</v>
      </c>
      <c r="O4" s="16" t="s">
        <v>451</v>
      </c>
      <c r="P4" s="16" t="s">
        <v>451</v>
      </c>
      <c r="Q4" s="16" t="s">
        <v>451</v>
      </c>
      <c r="R4" s="16" t="s">
        <v>451</v>
      </c>
      <c r="S4" s="16" t="s">
        <v>451</v>
      </c>
      <c r="T4" s="16" t="s">
        <v>451</v>
      </c>
      <c r="U4" s="16" t="s">
        <v>451</v>
      </c>
      <c r="V4" s="15"/>
      <c r="W4" s="16"/>
      <c r="X4" s="352"/>
      <c r="Y4" s="16"/>
      <c r="Z4" s="15"/>
      <c r="AA4" s="16"/>
      <c r="AB4" s="15"/>
      <c r="AC4" s="16"/>
      <c r="AD4" s="15"/>
      <c r="AE4" s="16"/>
      <c r="AF4" s="15"/>
      <c r="AG4" s="16"/>
      <c r="AH4" s="352"/>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53"/>
      <c r="EE4" s="76"/>
    </row>
    <row r="5" spans="1:135" ht="18.75" customHeight="1" x14ac:dyDescent="0.25">
      <c r="B5" s="651"/>
      <c r="C5" s="656"/>
      <c r="D5" s="13" t="s">
        <v>33</v>
      </c>
      <c r="E5" s="16" t="s">
        <v>452</v>
      </c>
      <c r="F5" s="15" t="s">
        <v>452</v>
      </c>
      <c r="G5" s="16" t="s">
        <v>453</v>
      </c>
      <c r="H5" s="15" t="s">
        <v>454</v>
      </c>
      <c r="I5" s="16" t="s">
        <v>455</v>
      </c>
      <c r="J5" s="15" t="s">
        <v>456</v>
      </c>
      <c r="K5" s="16" t="s">
        <v>456</v>
      </c>
      <c r="L5" s="15" t="s">
        <v>457</v>
      </c>
      <c r="M5" s="16" t="s">
        <v>458</v>
      </c>
      <c r="N5" s="352" t="s">
        <v>459</v>
      </c>
      <c r="O5" s="16" t="s">
        <v>460</v>
      </c>
      <c r="P5" s="15" t="s">
        <v>459</v>
      </c>
      <c r="Q5" s="16" t="s">
        <v>461</v>
      </c>
      <c r="R5" s="15" t="s">
        <v>462</v>
      </c>
      <c r="S5" s="16" t="s">
        <v>460</v>
      </c>
      <c r="T5" s="15" t="s">
        <v>463</v>
      </c>
      <c r="U5" s="16" t="s">
        <v>464</v>
      </c>
      <c r="V5" s="15"/>
      <c r="W5" s="16"/>
      <c r="X5" s="352"/>
      <c r="Y5" s="16"/>
      <c r="Z5" s="15"/>
      <c r="AA5" s="16"/>
      <c r="AB5" s="15"/>
      <c r="AC5" s="16"/>
      <c r="AD5" s="15"/>
      <c r="AE5" s="16"/>
      <c r="AF5" s="15"/>
      <c r="AG5" s="16"/>
      <c r="AH5" s="352"/>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53"/>
      <c r="EE5" s="76"/>
    </row>
    <row r="6" spans="1:135" ht="18" customHeight="1" x14ac:dyDescent="0.25">
      <c r="B6" s="651"/>
      <c r="C6" s="656"/>
      <c r="D6" s="21" t="s">
        <v>9</v>
      </c>
      <c r="E6" s="24" t="s">
        <v>465</v>
      </c>
      <c r="F6" s="23" t="s">
        <v>466</v>
      </c>
      <c r="G6" s="24" t="s">
        <v>467</v>
      </c>
      <c r="H6" s="23" t="s">
        <v>468</v>
      </c>
      <c r="I6" s="24" t="s">
        <v>469</v>
      </c>
      <c r="J6" s="23" t="s">
        <v>470</v>
      </c>
      <c r="K6" s="24" t="s">
        <v>471</v>
      </c>
      <c r="L6" s="23" t="s">
        <v>472</v>
      </c>
      <c r="M6" s="24" t="s">
        <v>473</v>
      </c>
      <c r="N6" s="23" t="s">
        <v>474</v>
      </c>
      <c r="O6" s="24" t="s">
        <v>475</v>
      </c>
      <c r="P6" s="23" t="s">
        <v>476</v>
      </c>
      <c r="Q6" s="24" t="s">
        <v>477</v>
      </c>
      <c r="R6" s="23" t="s">
        <v>478</v>
      </c>
      <c r="S6" s="24" t="s">
        <v>479</v>
      </c>
      <c r="T6" s="23" t="s">
        <v>471</v>
      </c>
      <c r="U6" s="24" t="s">
        <v>480</v>
      </c>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51"/>
      <c r="C7" s="656"/>
      <c r="D7" s="21" t="s">
        <v>22</v>
      </c>
      <c r="E7" s="265">
        <v>1</v>
      </c>
      <c r="F7" s="304">
        <f>E7+1</f>
        <v>2</v>
      </c>
      <c r="G7" s="265">
        <f t="shared" ref="G7" si="0">F7+1</f>
        <v>3</v>
      </c>
      <c r="H7" s="304">
        <f t="shared" ref="H7" si="1">G7+1</f>
        <v>4</v>
      </c>
      <c r="I7" s="265">
        <f t="shared" ref="I7" si="2">H7+1</f>
        <v>5</v>
      </c>
      <c r="J7" s="304">
        <f t="shared" ref="J7" si="3">I7+1</f>
        <v>6</v>
      </c>
      <c r="K7" s="265">
        <f t="shared" ref="K7" si="4">J7+1</f>
        <v>7</v>
      </c>
      <c r="L7" s="304">
        <f t="shared" ref="L7" si="5">K7+1</f>
        <v>8</v>
      </c>
      <c r="M7" s="265">
        <f t="shared" ref="M7" si="6">L7+1</f>
        <v>9</v>
      </c>
      <c r="N7" s="304">
        <f t="shared" ref="N7" si="7">M7+1</f>
        <v>10</v>
      </c>
      <c r="O7" s="265">
        <f t="shared" ref="O7" si="8">N7+1</f>
        <v>11</v>
      </c>
      <c r="P7" s="304">
        <f t="shared" ref="P7" si="9">O7+1</f>
        <v>12</v>
      </c>
      <c r="Q7" s="265">
        <f t="shared" ref="Q7" si="10">P7+1</f>
        <v>13</v>
      </c>
      <c r="R7" s="304">
        <f t="shared" ref="R7" si="11">Q7+1</f>
        <v>14</v>
      </c>
      <c r="S7" s="265">
        <f t="shared" ref="S7" si="12">R7+1</f>
        <v>15</v>
      </c>
      <c r="T7" s="304">
        <f t="shared" ref="T7" si="13">S7+1</f>
        <v>16</v>
      </c>
      <c r="U7" s="265">
        <f t="shared" ref="U7" si="14">T7+1</f>
        <v>17</v>
      </c>
      <c r="V7" s="304">
        <f t="shared" ref="V7" si="15">U7+1</f>
        <v>18</v>
      </c>
      <c r="W7" s="265">
        <f t="shared" ref="W7" si="16">V7+1</f>
        <v>19</v>
      </c>
      <c r="X7" s="304">
        <f t="shared" ref="X7" si="17">W7+1</f>
        <v>20</v>
      </c>
      <c r="Y7" s="265">
        <f t="shared" ref="Y7" si="18">X7+1</f>
        <v>21</v>
      </c>
      <c r="Z7" s="304">
        <f t="shared" ref="Z7" si="19">Y7+1</f>
        <v>22</v>
      </c>
      <c r="AA7" s="265">
        <f t="shared" ref="AA7" si="20">Z7+1</f>
        <v>23</v>
      </c>
      <c r="AB7" s="304">
        <f t="shared" ref="AB7" si="21">AA7+1</f>
        <v>24</v>
      </c>
      <c r="AC7" s="265">
        <f t="shared" ref="AC7" si="22">AB7+1</f>
        <v>25</v>
      </c>
      <c r="AD7" s="304">
        <f t="shared" ref="AD7" si="23">AC7+1</f>
        <v>26</v>
      </c>
      <c r="AE7" s="265">
        <f t="shared" ref="AE7" si="24">AD7+1</f>
        <v>27</v>
      </c>
      <c r="AF7" s="304">
        <f t="shared" ref="AF7" si="25">AE7+1</f>
        <v>28</v>
      </c>
      <c r="AG7" s="265">
        <f t="shared" ref="AG7" si="26">AF7+1</f>
        <v>29</v>
      </c>
      <c r="AH7" s="304">
        <f t="shared" ref="AH7" si="27">AG7+1</f>
        <v>30</v>
      </c>
      <c r="AI7" s="265">
        <f t="shared" ref="AI7" si="28">AH7+1</f>
        <v>31</v>
      </c>
      <c r="AJ7" s="304">
        <f t="shared" ref="AJ7" si="29">AI7+1</f>
        <v>32</v>
      </c>
      <c r="AK7" s="265">
        <f t="shared" ref="AK7" si="30">AJ7+1</f>
        <v>33</v>
      </c>
      <c r="AL7" s="304">
        <f t="shared" ref="AL7" si="31">AK7+1</f>
        <v>34</v>
      </c>
      <c r="AM7" s="265">
        <f t="shared" ref="AM7" si="32">AL7+1</f>
        <v>35</v>
      </c>
      <c r="AN7" s="304">
        <f t="shared" ref="AN7" si="33">AM7+1</f>
        <v>36</v>
      </c>
      <c r="AO7" s="265">
        <f t="shared" ref="AO7" si="34">AN7+1</f>
        <v>37</v>
      </c>
      <c r="AP7" s="304">
        <f t="shared" ref="AP7" si="35">AO7+1</f>
        <v>38</v>
      </c>
      <c r="AQ7" s="265">
        <f t="shared" ref="AQ7" si="36">AP7+1</f>
        <v>39</v>
      </c>
      <c r="AR7" s="304">
        <f t="shared" ref="AR7" si="37">AQ7+1</f>
        <v>40</v>
      </c>
      <c r="AS7" s="265">
        <f t="shared" ref="AS7" si="38">AR7+1</f>
        <v>41</v>
      </c>
      <c r="AT7" s="304">
        <f t="shared" ref="AT7" si="39">AS7+1</f>
        <v>42</v>
      </c>
      <c r="AU7" s="265">
        <f t="shared" ref="AU7" si="40">AT7+1</f>
        <v>43</v>
      </c>
      <c r="AV7" s="304">
        <f t="shared" ref="AV7" si="41">AU7+1</f>
        <v>44</v>
      </c>
      <c r="AW7" s="265">
        <f t="shared" ref="AW7" si="42">AV7+1</f>
        <v>45</v>
      </c>
      <c r="AX7" s="304">
        <f t="shared" ref="AX7" si="43">AW7+1</f>
        <v>46</v>
      </c>
      <c r="AY7" s="265">
        <f t="shared" ref="AY7" si="44">AX7+1</f>
        <v>47</v>
      </c>
      <c r="AZ7" s="304">
        <f t="shared" ref="AZ7" si="45">AY7+1</f>
        <v>48</v>
      </c>
      <c r="BA7" s="265">
        <f t="shared" ref="BA7" si="46">AZ7+1</f>
        <v>49</v>
      </c>
      <c r="BB7" s="304">
        <f t="shared" ref="BB7" si="47">BA7+1</f>
        <v>50</v>
      </c>
      <c r="BC7" s="265">
        <f t="shared" ref="BC7" si="48">BB7+1</f>
        <v>51</v>
      </c>
      <c r="BD7" s="304">
        <f t="shared" ref="BD7" si="49">BC7+1</f>
        <v>52</v>
      </c>
      <c r="BE7" s="265">
        <f t="shared" ref="BE7" si="50">BD7+1</f>
        <v>53</v>
      </c>
      <c r="BF7" s="304">
        <f t="shared" ref="BF7" si="51">BE7+1</f>
        <v>54</v>
      </c>
      <c r="BG7" s="265">
        <f t="shared" ref="BG7" si="52">BF7+1</f>
        <v>55</v>
      </c>
      <c r="BH7" s="304">
        <f t="shared" ref="BH7" si="53">BG7+1</f>
        <v>56</v>
      </c>
      <c r="BI7" s="265">
        <f t="shared" ref="BI7" si="54">BH7+1</f>
        <v>57</v>
      </c>
      <c r="BJ7" s="304">
        <f t="shared" ref="BJ7" si="55">BI7+1</f>
        <v>58</v>
      </c>
      <c r="BK7" s="265">
        <f t="shared" ref="BK7" si="56">BJ7+1</f>
        <v>59</v>
      </c>
      <c r="BL7" s="304">
        <f t="shared" ref="BL7" si="57">BK7+1</f>
        <v>60</v>
      </c>
      <c r="BM7" s="265">
        <f t="shared" ref="BM7" si="58">BL7+1</f>
        <v>61</v>
      </c>
      <c r="BN7" s="304">
        <f t="shared" ref="BN7" si="59">BM7+1</f>
        <v>62</v>
      </c>
      <c r="BO7" s="265">
        <f t="shared" ref="BO7" si="60">BN7+1</f>
        <v>63</v>
      </c>
      <c r="BP7" s="304">
        <f t="shared" ref="BP7" si="61">BO7+1</f>
        <v>64</v>
      </c>
      <c r="BQ7" s="265">
        <f t="shared" ref="BQ7" si="62">BP7+1</f>
        <v>65</v>
      </c>
      <c r="BR7" s="304">
        <f t="shared" ref="BR7" si="63">BQ7+1</f>
        <v>66</v>
      </c>
      <c r="BS7" s="265">
        <f t="shared" ref="BS7" si="64">BR7+1</f>
        <v>67</v>
      </c>
      <c r="BT7" s="304">
        <f t="shared" ref="BT7" si="65">BS7+1</f>
        <v>68</v>
      </c>
      <c r="BU7" s="265">
        <f t="shared" ref="BU7" si="66">BT7+1</f>
        <v>69</v>
      </c>
      <c r="BV7" s="304">
        <f t="shared" ref="BV7" si="67">BU7+1</f>
        <v>70</v>
      </c>
      <c r="BW7" s="265">
        <f t="shared" ref="BW7" si="68">BV7+1</f>
        <v>71</v>
      </c>
      <c r="BX7" s="304">
        <f t="shared" ref="BX7" si="69">BW7+1</f>
        <v>72</v>
      </c>
      <c r="BY7" s="265">
        <f t="shared" ref="BY7" si="70">BX7+1</f>
        <v>73</v>
      </c>
      <c r="BZ7" s="304">
        <f t="shared" ref="BZ7" si="71">BY7+1</f>
        <v>74</v>
      </c>
      <c r="CA7" s="265">
        <f t="shared" ref="CA7" si="72">BZ7+1</f>
        <v>75</v>
      </c>
      <c r="CB7" s="304">
        <f t="shared" ref="CB7" si="73">CA7+1</f>
        <v>76</v>
      </c>
      <c r="CC7" s="265">
        <f t="shared" ref="CC7" si="74">CB7+1</f>
        <v>77</v>
      </c>
      <c r="CD7" s="304">
        <f t="shared" ref="CD7" si="75">CC7+1</f>
        <v>78</v>
      </c>
      <c r="CE7" s="265">
        <f t="shared" ref="CE7" si="76">CD7+1</f>
        <v>79</v>
      </c>
      <c r="CF7" s="304">
        <f t="shared" ref="CF7" si="77">CE7+1</f>
        <v>80</v>
      </c>
      <c r="CG7" s="265">
        <f t="shared" ref="CG7" si="78">CF7+1</f>
        <v>81</v>
      </c>
      <c r="CH7" s="304">
        <f t="shared" ref="CH7" si="79">CG7+1</f>
        <v>82</v>
      </c>
      <c r="CI7" s="265">
        <f t="shared" ref="CI7" si="80">CH7+1</f>
        <v>83</v>
      </c>
      <c r="CJ7" s="304">
        <f t="shared" ref="CJ7" si="81">CI7+1</f>
        <v>84</v>
      </c>
      <c r="CK7" s="265">
        <f t="shared" ref="CK7" si="82">CJ7+1</f>
        <v>85</v>
      </c>
      <c r="CL7" s="304">
        <f t="shared" ref="CL7" si="83">CK7+1</f>
        <v>86</v>
      </c>
      <c r="CM7" s="265">
        <f t="shared" ref="CM7" si="84">CL7+1</f>
        <v>87</v>
      </c>
      <c r="CN7" s="304">
        <f t="shared" ref="CN7" si="85">CM7+1</f>
        <v>88</v>
      </c>
      <c r="CO7" s="265">
        <f t="shared" ref="CO7" si="86">CN7+1</f>
        <v>89</v>
      </c>
      <c r="CP7" s="304">
        <f t="shared" ref="CP7" si="87">CO7+1</f>
        <v>90</v>
      </c>
      <c r="CQ7" s="265">
        <f t="shared" ref="CQ7" si="88">CP7+1</f>
        <v>91</v>
      </c>
      <c r="CR7" s="304">
        <f t="shared" ref="CR7" si="89">CQ7+1</f>
        <v>92</v>
      </c>
      <c r="CS7" s="265">
        <f t="shared" ref="CS7" si="90">CR7+1</f>
        <v>93</v>
      </c>
      <c r="CT7" s="304">
        <f t="shared" ref="CT7" si="91">CS7+1</f>
        <v>94</v>
      </c>
      <c r="CU7" s="265">
        <f t="shared" ref="CU7" si="92">CT7+1</f>
        <v>95</v>
      </c>
      <c r="CV7" s="304">
        <f t="shared" ref="CV7" si="93">CU7+1</f>
        <v>96</v>
      </c>
      <c r="CW7" s="265">
        <f t="shared" ref="CW7" si="94">CV7+1</f>
        <v>97</v>
      </c>
      <c r="CX7" s="304">
        <f t="shared" ref="CX7" si="95">CW7+1</f>
        <v>98</v>
      </c>
      <c r="CY7" s="265">
        <f t="shared" ref="CY7" si="96">CX7+1</f>
        <v>99</v>
      </c>
      <c r="CZ7" s="304">
        <f t="shared" ref="CZ7" si="97">CY7+1</f>
        <v>100</v>
      </c>
      <c r="DA7" s="265">
        <f t="shared" ref="DA7" si="98">CZ7+1</f>
        <v>101</v>
      </c>
      <c r="DB7" s="304">
        <f t="shared" ref="DB7" si="99">DA7+1</f>
        <v>102</v>
      </c>
      <c r="DC7" s="265">
        <f t="shared" ref="DC7" si="100">DB7+1</f>
        <v>103</v>
      </c>
      <c r="DD7" s="304">
        <f t="shared" ref="DD7" si="101">DC7+1</f>
        <v>104</v>
      </c>
      <c r="DE7" s="265">
        <f t="shared" ref="DE7" si="102">DD7+1</f>
        <v>105</v>
      </c>
      <c r="DF7" s="304">
        <f t="shared" ref="DF7" si="103">DE7+1</f>
        <v>106</v>
      </c>
      <c r="DG7" s="265">
        <f t="shared" ref="DG7" si="104">DF7+1</f>
        <v>107</v>
      </c>
      <c r="DH7" s="304">
        <f t="shared" ref="DH7" si="105">DG7+1</f>
        <v>108</v>
      </c>
      <c r="DI7" s="265">
        <f t="shared" ref="DI7" si="106">DH7+1</f>
        <v>109</v>
      </c>
      <c r="DJ7" s="304">
        <f t="shared" ref="DJ7" si="107">DI7+1</f>
        <v>110</v>
      </c>
      <c r="DK7" s="265">
        <f t="shared" ref="DK7" si="108">DJ7+1</f>
        <v>111</v>
      </c>
      <c r="DL7" s="304">
        <f t="shared" ref="DL7" si="109">DK7+1</f>
        <v>112</v>
      </c>
      <c r="DM7" s="265">
        <f t="shared" ref="DM7" si="110">DL7+1</f>
        <v>113</v>
      </c>
      <c r="DN7" s="304">
        <f t="shared" ref="DN7" si="111">DM7+1</f>
        <v>114</v>
      </c>
      <c r="DO7" s="265">
        <f t="shared" ref="DO7" si="112">DN7+1</f>
        <v>115</v>
      </c>
      <c r="DP7" s="304">
        <f t="shared" ref="DP7" si="113">DO7+1</f>
        <v>116</v>
      </c>
      <c r="DQ7" s="265">
        <f t="shared" ref="DQ7" si="114">DP7+1</f>
        <v>117</v>
      </c>
      <c r="DR7" s="304">
        <f t="shared" ref="DR7" si="115">DQ7+1</f>
        <v>118</v>
      </c>
      <c r="DS7" s="265">
        <f t="shared" ref="DS7" si="116">DR7+1</f>
        <v>119</v>
      </c>
      <c r="DT7" s="304">
        <f t="shared" ref="DT7" si="117">DS7+1</f>
        <v>120</v>
      </c>
      <c r="DU7" s="265">
        <f t="shared" ref="DU7" si="118">DT7+1</f>
        <v>121</v>
      </c>
      <c r="DV7" s="304">
        <f t="shared" ref="DV7" si="119">DU7+1</f>
        <v>122</v>
      </c>
      <c r="DW7" s="265">
        <f t="shared" ref="DW7" si="120">DV7+1</f>
        <v>123</v>
      </c>
      <c r="DX7" s="304">
        <f t="shared" ref="DX7" si="121">DW7+1</f>
        <v>124</v>
      </c>
      <c r="DY7" s="265">
        <f t="shared" ref="DY7" si="122">DX7+1</f>
        <v>125</v>
      </c>
      <c r="DZ7" s="304">
        <f t="shared" ref="DZ7" si="123">DY7+1</f>
        <v>126</v>
      </c>
      <c r="EA7" s="265">
        <f t="shared" ref="EA7" si="124">DZ7+1</f>
        <v>127</v>
      </c>
      <c r="EB7" s="304">
        <f t="shared" ref="EB7" si="125">EA7+1</f>
        <v>128</v>
      </c>
      <c r="EC7" s="265">
        <f t="shared" ref="EC7" si="126">EB7+1</f>
        <v>129</v>
      </c>
      <c r="ED7" s="354">
        <f t="shared" ref="ED7" si="127">EC7+1</f>
        <v>130</v>
      </c>
      <c r="EE7" s="80"/>
    </row>
    <row r="8" spans="1:135" ht="21" customHeight="1" thickBot="1" x14ac:dyDescent="0.3">
      <c r="B8" s="651"/>
      <c r="C8" s="656"/>
      <c r="D8" s="264" t="s">
        <v>288</v>
      </c>
      <c r="E8" s="581"/>
      <c r="F8" s="582"/>
      <c r="G8" s="581"/>
      <c r="H8" s="582"/>
      <c r="I8" s="581"/>
      <c r="J8" s="582"/>
      <c r="K8" s="581"/>
      <c r="L8" s="582"/>
      <c r="M8" s="581"/>
      <c r="N8" s="582"/>
      <c r="O8" s="581"/>
      <c r="P8" s="582"/>
      <c r="Q8" s="581"/>
      <c r="R8" s="582"/>
      <c r="S8" s="581"/>
      <c r="T8" s="582"/>
      <c r="U8" s="581"/>
      <c r="V8" s="582"/>
      <c r="W8" s="581"/>
      <c r="X8" s="582"/>
      <c r="Y8" s="581"/>
      <c r="Z8" s="582"/>
      <c r="AA8" s="581"/>
      <c r="AB8" s="582"/>
      <c r="AC8" s="581"/>
      <c r="AD8" s="582"/>
      <c r="AE8" s="581"/>
      <c r="AF8" s="582"/>
      <c r="AG8" s="581"/>
      <c r="AH8" s="582"/>
      <c r="AI8" s="581"/>
      <c r="AJ8" s="582"/>
      <c r="AK8" s="581"/>
      <c r="AL8" s="582"/>
      <c r="AM8" s="581"/>
      <c r="AN8" s="582"/>
      <c r="AO8" s="581"/>
      <c r="AP8" s="582"/>
      <c r="AQ8" s="581"/>
      <c r="AR8" s="582"/>
      <c r="AS8" s="581"/>
      <c r="AT8" s="582"/>
      <c r="AU8" s="581"/>
      <c r="AV8" s="582"/>
      <c r="AW8" s="581"/>
      <c r="AX8" s="582"/>
      <c r="AY8" s="581"/>
      <c r="AZ8" s="582"/>
      <c r="BA8" s="581"/>
      <c r="BB8" s="582"/>
      <c r="BC8" s="581"/>
      <c r="BD8" s="582"/>
      <c r="BE8" s="581"/>
      <c r="BF8" s="582"/>
      <c r="BG8" s="581"/>
      <c r="BH8" s="582"/>
      <c r="BI8" s="581"/>
      <c r="BJ8" s="582"/>
      <c r="BK8" s="581"/>
      <c r="BL8" s="582"/>
      <c r="BM8" s="581"/>
      <c r="BN8" s="582"/>
      <c r="BO8" s="581"/>
      <c r="BP8" s="582"/>
      <c r="BQ8" s="581"/>
      <c r="BR8" s="582"/>
      <c r="BS8" s="581"/>
      <c r="BT8" s="582"/>
      <c r="BU8" s="581"/>
      <c r="BV8" s="582"/>
      <c r="BW8" s="581"/>
      <c r="BX8" s="582"/>
      <c r="BY8" s="581"/>
      <c r="BZ8" s="582"/>
      <c r="CA8" s="581"/>
      <c r="CB8" s="582"/>
      <c r="CC8" s="581"/>
      <c r="CD8" s="582"/>
      <c r="CE8" s="581"/>
      <c r="CF8" s="582"/>
      <c r="CG8" s="581"/>
      <c r="CH8" s="582"/>
      <c r="CI8" s="581"/>
      <c r="CJ8" s="582"/>
      <c r="CK8" s="581"/>
      <c r="CL8" s="582"/>
      <c r="CM8" s="581"/>
      <c r="CN8" s="582"/>
      <c r="CO8" s="581"/>
      <c r="CP8" s="582"/>
      <c r="CQ8" s="581"/>
      <c r="CR8" s="582"/>
      <c r="CS8" s="581"/>
      <c r="CT8" s="582"/>
      <c r="CU8" s="581"/>
      <c r="CV8" s="582"/>
      <c r="CW8" s="581"/>
      <c r="CX8" s="582"/>
      <c r="CY8" s="581"/>
      <c r="CZ8" s="582"/>
      <c r="DA8" s="581"/>
      <c r="DB8" s="582"/>
      <c r="DC8" s="581"/>
      <c r="DD8" s="582"/>
      <c r="DE8" s="581"/>
      <c r="DF8" s="582"/>
      <c r="DG8" s="581"/>
      <c r="DH8" s="582"/>
      <c r="DI8" s="581"/>
      <c r="DJ8" s="582"/>
      <c r="DK8" s="581"/>
      <c r="DL8" s="582"/>
      <c r="DM8" s="581"/>
      <c r="DN8" s="582"/>
      <c r="DO8" s="581"/>
      <c r="DP8" s="582"/>
      <c r="DQ8" s="581"/>
      <c r="DR8" s="582"/>
      <c r="DS8" s="581"/>
      <c r="DT8" s="582"/>
      <c r="DU8" s="581"/>
      <c r="DV8" s="582"/>
      <c r="DW8" s="581"/>
      <c r="DX8" s="582"/>
      <c r="DY8" s="581"/>
      <c r="DZ8" s="582"/>
      <c r="EA8" s="581"/>
      <c r="EB8" s="582"/>
      <c r="EC8" s="581"/>
      <c r="ED8" s="583"/>
      <c r="EE8" s="80"/>
    </row>
    <row r="9" spans="1:135" ht="18.75" customHeight="1" x14ac:dyDescent="0.25">
      <c r="B9" s="651"/>
      <c r="C9" s="656"/>
      <c r="D9" s="258" t="s">
        <v>51</v>
      </c>
      <c r="E9" s="277" t="s">
        <v>481</v>
      </c>
      <c r="F9" s="277" t="s">
        <v>481</v>
      </c>
      <c r="G9" s="277" t="s">
        <v>481</v>
      </c>
      <c r="H9" s="277" t="s">
        <v>481</v>
      </c>
      <c r="I9" s="277" t="s">
        <v>481</v>
      </c>
      <c r="J9" s="277" t="s">
        <v>481</v>
      </c>
      <c r="K9" s="277" t="s">
        <v>481</v>
      </c>
      <c r="L9" s="277" t="s">
        <v>481</v>
      </c>
      <c r="M9" s="277" t="s">
        <v>481</v>
      </c>
      <c r="N9" s="277" t="s">
        <v>481</v>
      </c>
      <c r="O9" s="277" t="s">
        <v>481</v>
      </c>
      <c r="P9" s="277" t="s">
        <v>481</v>
      </c>
      <c r="Q9" s="277" t="s">
        <v>481</v>
      </c>
      <c r="R9" s="277" t="s">
        <v>481</v>
      </c>
      <c r="S9" s="277" t="s">
        <v>481</v>
      </c>
      <c r="T9" s="277" t="s">
        <v>481</v>
      </c>
      <c r="U9" s="277" t="s">
        <v>481</v>
      </c>
      <c r="V9" s="305"/>
      <c r="W9" s="277"/>
      <c r="X9" s="305"/>
      <c r="Y9" s="277"/>
      <c r="Z9" s="305"/>
      <c r="AA9" s="277"/>
      <c r="AB9" s="305"/>
      <c r="AC9" s="277"/>
      <c r="AD9" s="305"/>
      <c r="AE9" s="277"/>
      <c r="AF9" s="305"/>
      <c r="AG9" s="277"/>
      <c r="AH9" s="305"/>
      <c r="AI9" s="277"/>
      <c r="AJ9" s="305"/>
      <c r="AK9" s="277"/>
      <c r="AL9" s="305"/>
      <c r="AM9" s="277"/>
      <c r="AN9" s="305"/>
      <c r="AO9" s="277"/>
      <c r="AP9" s="305"/>
      <c r="AQ9" s="277"/>
      <c r="AR9" s="305"/>
      <c r="AS9" s="277"/>
      <c r="AT9" s="305"/>
      <c r="AU9" s="277"/>
      <c r="AV9" s="305"/>
      <c r="AW9" s="277"/>
      <c r="AX9" s="305"/>
      <c r="AY9" s="277"/>
      <c r="AZ9" s="305"/>
      <c r="BA9" s="277"/>
      <c r="BB9" s="305"/>
      <c r="BC9" s="277"/>
      <c r="BD9" s="305"/>
      <c r="BE9" s="277"/>
      <c r="BF9" s="305"/>
      <c r="BG9" s="277"/>
      <c r="BH9" s="305"/>
      <c r="BI9" s="277"/>
      <c r="BJ9" s="305"/>
      <c r="BK9" s="277"/>
      <c r="BL9" s="305"/>
      <c r="BM9" s="277"/>
      <c r="BN9" s="305"/>
      <c r="BO9" s="277"/>
      <c r="BP9" s="305"/>
      <c r="BQ9" s="277"/>
      <c r="BR9" s="305"/>
      <c r="BS9" s="277"/>
      <c r="BT9" s="305"/>
      <c r="BU9" s="277"/>
      <c r="BV9" s="305"/>
      <c r="BW9" s="277"/>
      <c r="BX9" s="305"/>
      <c r="BY9" s="277"/>
      <c r="BZ9" s="305"/>
      <c r="CA9" s="277"/>
      <c r="CB9" s="305"/>
      <c r="CC9" s="277"/>
      <c r="CD9" s="305"/>
      <c r="CE9" s="277"/>
      <c r="CF9" s="305"/>
      <c r="CG9" s="277"/>
      <c r="CH9" s="305"/>
      <c r="CI9" s="277"/>
      <c r="CJ9" s="305"/>
      <c r="CK9" s="277"/>
      <c r="CL9" s="305"/>
      <c r="CM9" s="277"/>
      <c r="CN9" s="305"/>
      <c r="CO9" s="277"/>
      <c r="CP9" s="305"/>
      <c r="CQ9" s="277"/>
      <c r="CR9" s="305"/>
      <c r="CS9" s="277"/>
      <c r="CT9" s="305"/>
      <c r="CU9" s="277"/>
      <c r="CV9" s="305"/>
      <c r="CW9" s="277"/>
      <c r="CX9" s="305"/>
      <c r="CY9" s="277"/>
      <c r="CZ9" s="305"/>
      <c r="DA9" s="277"/>
      <c r="DB9" s="305"/>
      <c r="DC9" s="277"/>
      <c r="DD9" s="305"/>
      <c r="DE9" s="277"/>
      <c r="DF9" s="305"/>
      <c r="DG9" s="277"/>
      <c r="DH9" s="305"/>
      <c r="DI9" s="277"/>
      <c r="DJ9" s="305"/>
      <c r="DK9" s="277"/>
      <c r="DL9" s="305"/>
      <c r="DM9" s="277"/>
      <c r="DN9" s="305"/>
      <c r="DO9" s="277"/>
      <c r="DP9" s="305"/>
      <c r="DQ9" s="277"/>
      <c r="DR9" s="305"/>
      <c r="DS9" s="277"/>
      <c r="DT9" s="305"/>
      <c r="DU9" s="277"/>
      <c r="DV9" s="305"/>
      <c r="DW9" s="277"/>
      <c r="DX9" s="305"/>
      <c r="DY9" s="277"/>
      <c r="DZ9" s="305"/>
      <c r="EA9" s="277"/>
      <c r="EB9" s="305"/>
      <c r="EC9" s="277"/>
      <c r="ED9" s="355"/>
      <c r="EE9" s="77"/>
    </row>
    <row r="10" spans="1:135" ht="18.75" customHeight="1" x14ac:dyDescent="0.25">
      <c r="B10" s="651"/>
      <c r="C10" s="656"/>
      <c r="D10" s="17" t="s">
        <v>52</v>
      </c>
      <c r="E10" s="20" t="s">
        <v>482</v>
      </c>
      <c r="F10" s="20" t="s">
        <v>482</v>
      </c>
      <c r="G10" s="20" t="s">
        <v>482</v>
      </c>
      <c r="H10" s="20" t="s">
        <v>482</v>
      </c>
      <c r="I10" s="20" t="s">
        <v>482</v>
      </c>
      <c r="J10" s="20" t="s">
        <v>482</v>
      </c>
      <c r="K10" s="20" t="s">
        <v>482</v>
      </c>
      <c r="L10" s="20" t="s">
        <v>482</v>
      </c>
      <c r="M10" s="20" t="s">
        <v>482</v>
      </c>
      <c r="N10" s="20" t="s">
        <v>482</v>
      </c>
      <c r="O10" s="20" t="s">
        <v>482</v>
      </c>
      <c r="P10" s="20" t="s">
        <v>482</v>
      </c>
      <c r="Q10" s="20" t="s">
        <v>482</v>
      </c>
      <c r="R10" s="20" t="s">
        <v>482</v>
      </c>
      <c r="S10" s="20" t="s">
        <v>482</v>
      </c>
      <c r="T10" s="20" t="s">
        <v>482</v>
      </c>
      <c r="U10" s="20" t="s">
        <v>482</v>
      </c>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51"/>
      <c r="C11" s="656"/>
      <c r="D11" s="17" t="s">
        <v>219</v>
      </c>
      <c r="E11" s="20" t="s">
        <v>483</v>
      </c>
      <c r="F11" s="20" t="s">
        <v>483</v>
      </c>
      <c r="G11" s="20" t="s">
        <v>483</v>
      </c>
      <c r="H11" s="20" t="s">
        <v>483</v>
      </c>
      <c r="I11" s="20" t="s">
        <v>483</v>
      </c>
      <c r="J11" s="20" t="s">
        <v>483</v>
      </c>
      <c r="K11" s="20" t="s">
        <v>483</v>
      </c>
      <c r="L11" s="20" t="s">
        <v>483</v>
      </c>
      <c r="M11" s="20" t="s">
        <v>483</v>
      </c>
      <c r="N11" s="20" t="s">
        <v>483</v>
      </c>
      <c r="O11" s="20" t="s">
        <v>483</v>
      </c>
      <c r="P11" s="20" t="s">
        <v>483</v>
      </c>
      <c r="Q11" s="20" t="s">
        <v>483</v>
      </c>
      <c r="R11" s="20" t="s">
        <v>483</v>
      </c>
      <c r="S11" s="20" t="s">
        <v>483</v>
      </c>
      <c r="T11" s="20" t="s">
        <v>483</v>
      </c>
      <c r="U11" s="20" t="s">
        <v>483</v>
      </c>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4" customFormat="1" ht="18.75" customHeight="1" x14ac:dyDescent="0.25">
      <c r="B12" s="651"/>
      <c r="C12" s="656"/>
      <c r="D12" s="465" t="s">
        <v>419</v>
      </c>
      <c r="E12" s="466">
        <v>9133858966</v>
      </c>
      <c r="F12" s="467">
        <v>9133858966</v>
      </c>
      <c r="G12" s="466">
        <v>9133858966</v>
      </c>
      <c r="H12" s="467">
        <v>9133858966</v>
      </c>
      <c r="I12" s="466">
        <v>9133858966</v>
      </c>
      <c r="J12" s="467">
        <v>9133858966</v>
      </c>
      <c r="K12" s="466">
        <v>9133858966</v>
      </c>
      <c r="L12" s="467">
        <v>9133858966</v>
      </c>
      <c r="M12" s="466">
        <v>9133858966</v>
      </c>
      <c r="N12" s="467">
        <v>9133858966</v>
      </c>
      <c r="O12" s="466">
        <v>9133858966</v>
      </c>
      <c r="P12" s="467">
        <v>9133858966</v>
      </c>
      <c r="Q12" s="466">
        <v>9133858966</v>
      </c>
      <c r="R12" s="467">
        <v>9133858966</v>
      </c>
      <c r="S12" s="466">
        <v>9133858966</v>
      </c>
      <c r="T12" s="467">
        <v>9133858966</v>
      </c>
      <c r="U12" s="466">
        <v>9133858966</v>
      </c>
      <c r="V12" s="467"/>
      <c r="W12" s="466"/>
      <c r="X12" s="467"/>
      <c r="Y12" s="466"/>
      <c r="Z12" s="467"/>
      <c r="AA12" s="466"/>
      <c r="AB12" s="467"/>
      <c r="AC12" s="466"/>
      <c r="AD12" s="467"/>
      <c r="AE12" s="466"/>
      <c r="AF12" s="467"/>
      <c r="AG12" s="466"/>
      <c r="AH12" s="467"/>
      <c r="AI12" s="466"/>
      <c r="AJ12" s="467"/>
      <c r="AK12" s="466"/>
      <c r="AL12" s="467"/>
      <c r="AM12" s="466"/>
      <c r="AN12" s="467"/>
      <c r="AO12" s="466"/>
      <c r="AP12" s="467"/>
      <c r="AQ12" s="466"/>
      <c r="AR12" s="467"/>
      <c r="AS12" s="466"/>
      <c r="AT12" s="467"/>
      <c r="AU12" s="466"/>
      <c r="AV12" s="467"/>
      <c r="AW12" s="466"/>
      <c r="AX12" s="467"/>
      <c r="AY12" s="466"/>
      <c r="AZ12" s="467"/>
      <c r="BA12" s="466"/>
      <c r="BB12" s="467"/>
      <c r="BC12" s="466"/>
      <c r="BD12" s="467"/>
      <c r="BE12" s="466"/>
      <c r="BF12" s="467"/>
      <c r="BG12" s="466"/>
      <c r="BH12" s="467"/>
      <c r="BI12" s="466"/>
      <c r="BJ12" s="467"/>
      <c r="BK12" s="466"/>
      <c r="BL12" s="467"/>
      <c r="BM12" s="466"/>
      <c r="BN12" s="467"/>
      <c r="BO12" s="466"/>
      <c r="BP12" s="467"/>
      <c r="BQ12" s="466"/>
      <c r="BR12" s="467"/>
      <c r="BS12" s="466"/>
      <c r="BT12" s="467"/>
      <c r="BU12" s="466"/>
      <c r="BV12" s="467"/>
      <c r="BW12" s="466"/>
      <c r="BX12" s="467"/>
      <c r="BY12" s="466"/>
      <c r="BZ12" s="467"/>
      <c r="CA12" s="466"/>
      <c r="CB12" s="467"/>
      <c r="CC12" s="466"/>
      <c r="CD12" s="467"/>
      <c r="CE12" s="466"/>
      <c r="CF12" s="467"/>
      <c r="CG12" s="466"/>
      <c r="CH12" s="467"/>
      <c r="CI12" s="466"/>
      <c r="CJ12" s="467"/>
      <c r="CK12" s="466"/>
      <c r="CL12" s="467"/>
      <c r="CM12" s="466"/>
      <c r="CN12" s="467"/>
      <c r="CO12" s="466"/>
      <c r="CP12" s="467"/>
      <c r="CQ12" s="466"/>
      <c r="CR12" s="467"/>
      <c r="CS12" s="466"/>
      <c r="CT12" s="467"/>
      <c r="CU12" s="466"/>
      <c r="CV12" s="467"/>
      <c r="CW12" s="466"/>
      <c r="CX12" s="467"/>
      <c r="CY12" s="466"/>
      <c r="CZ12" s="467"/>
      <c r="DA12" s="466"/>
      <c r="DB12" s="467"/>
      <c r="DC12" s="466"/>
      <c r="DD12" s="467"/>
      <c r="DE12" s="466"/>
      <c r="DF12" s="467"/>
      <c r="DG12" s="466"/>
      <c r="DH12" s="467"/>
      <c r="DI12" s="466"/>
      <c r="DJ12" s="467"/>
      <c r="DK12" s="466"/>
      <c r="DL12" s="467"/>
      <c r="DM12" s="466"/>
      <c r="DN12" s="467"/>
      <c r="DO12" s="466"/>
      <c r="DP12" s="467"/>
      <c r="DQ12" s="466"/>
      <c r="DR12" s="467"/>
      <c r="DS12" s="466"/>
      <c r="DT12" s="467"/>
      <c r="DU12" s="466"/>
      <c r="DV12" s="467"/>
      <c r="DW12" s="466"/>
      <c r="DX12" s="467"/>
      <c r="DY12" s="466"/>
      <c r="DZ12" s="467"/>
      <c r="EA12" s="466"/>
      <c r="EB12" s="467"/>
      <c r="EC12" s="466"/>
      <c r="ED12" s="468"/>
      <c r="EE12" s="469"/>
    </row>
    <row r="13" spans="1:135" ht="18" customHeight="1" x14ac:dyDescent="0.25">
      <c r="B13" s="651"/>
      <c r="C13" s="656"/>
      <c r="D13" s="17" t="s">
        <v>10</v>
      </c>
      <c r="E13" s="20" t="s">
        <v>484</v>
      </c>
      <c r="F13" s="19" t="s">
        <v>484</v>
      </c>
      <c r="G13" s="20" t="s">
        <v>484</v>
      </c>
      <c r="H13" s="19" t="s">
        <v>484</v>
      </c>
      <c r="I13" s="20" t="s">
        <v>484</v>
      </c>
      <c r="J13" s="19" t="s">
        <v>484</v>
      </c>
      <c r="K13" s="20" t="s">
        <v>484</v>
      </c>
      <c r="L13" s="19" t="s">
        <v>484</v>
      </c>
      <c r="M13" s="20" t="s">
        <v>484</v>
      </c>
      <c r="N13" s="19" t="s">
        <v>485</v>
      </c>
      <c r="O13" s="20" t="s">
        <v>485</v>
      </c>
      <c r="P13" s="19" t="s">
        <v>485</v>
      </c>
      <c r="Q13" s="20" t="s">
        <v>485</v>
      </c>
      <c r="R13" s="19" t="s">
        <v>485</v>
      </c>
      <c r="S13" s="20" t="s">
        <v>485</v>
      </c>
      <c r="T13" s="19" t="s">
        <v>486</v>
      </c>
      <c r="U13" s="20" t="s">
        <v>487</v>
      </c>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51"/>
      <c r="C14" s="656"/>
      <c r="D14" s="70" t="s">
        <v>62</v>
      </c>
      <c r="E14" s="73">
        <v>9136697039</v>
      </c>
      <c r="F14" s="72">
        <v>9136697039</v>
      </c>
      <c r="G14" s="73">
        <v>9136697039</v>
      </c>
      <c r="H14" s="72">
        <v>9136697039</v>
      </c>
      <c r="I14" s="73">
        <v>9136697039</v>
      </c>
      <c r="J14" s="72">
        <v>9136697039</v>
      </c>
      <c r="K14" s="73">
        <v>9136697039</v>
      </c>
      <c r="L14" s="72">
        <v>9136697039</v>
      </c>
      <c r="M14" s="73">
        <v>9136697039</v>
      </c>
      <c r="N14" s="72">
        <v>9137950396</v>
      </c>
      <c r="O14" s="73">
        <v>9137950396</v>
      </c>
      <c r="P14" s="72">
        <v>9137950396</v>
      </c>
      <c r="Q14" s="73">
        <v>9137950396</v>
      </c>
      <c r="R14" s="72">
        <v>9137950396</v>
      </c>
      <c r="S14" s="73">
        <v>9137950396</v>
      </c>
      <c r="T14" s="72">
        <v>9135083721</v>
      </c>
      <c r="U14" s="73">
        <v>9103911533</v>
      </c>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51"/>
      <c r="C15" s="656"/>
      <c r="D15" s="70" t="s">
        <v>221</v>
      </c>
      <c r="E15" s="73" t="s">
        <v>492</v>
      </c>
      <c r="F15" s="72" t="s">
        <v>492</v>
      </c>
      <c r="G15" s="73" t="s">
        <v>492</v>
      </c>
      <c r="H15" s="72" t="s">
        <v>493</v>
      </c>
      <c r="I15" s="73" t="s">
        <v>494</v>
      </c>
      <c r="J15" s="72" t="s">
        <v>495</v>
      </c>
      <c r="K15" s="73" t="s">
        <v>495</v>
      </c>
      <c r="L15" s="72" t="s">
        <v>492</v>
      </c>
      <c r="M15" s="73" t="s">
        <v>496</v>
      </c>
      <c r="N15" s="72" t="s">
        <v>492</v>
      </c>
      <c r="O15" s="73" t="s">
        <v>497</v>
      </c>
      <c r="P15" s="72" t="s">
        <v>498</v>
      </c>
      <c r="Q15" s="73" t="s">
        <v>499</v>
      </c>
      <c r="R15" s="72" t="s">
        <v>500</v>
      </c>
      <c r="S15" s="73" t="s">
        <v>500</v>
      </c>
      <c r="T15" s="72" t="s">
        <v>501</v>
      </c>
      <c r="U15" s="73" t="s">
        <v>502</v>
      </c>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51"/>
      <c r="C16" s="656"/>
      <c r="D16" s="70" t="s">
        <v>107</v>
      </c>
      <c r="E16" s="73"/>
      <c r="F16" s="72"/>
      <c r="G16" s="73"/>
      <c r="H16" s="72"/>
      <c r="I16" s="73"/>
      <c r="J16" s="72"/>
      <c r="K16" s="73"/>
      <c r="L16" s="72"/>
      <c r="M16" s="73"/>
      <c r="N16" s="72"/>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51"/>
      <c r="C17" s="656"/>
      <c r="D17" s="70" t="s">
        <v>32</v>
      </c>
      <c r="E17" s="73">
        <v>734852611</v>
      </c>
      <c r="F17" s="72">
        <v>734845365</v>
      </c>
      <c r="G17" s="73">
        <v>734852611</v>
      </c>
      <c r="H17" s="72">
        <v>728356519</v>
      </c>
      <c r="I17" s="73">
        <v>734449757</v>
      </c>
      <c r="J17" s="72">
        <v>728880170</v>
      </c>
      <c r="K17" s="73">
        <v>728879426</v>
      </c>
      <c r="L17" s="72">
        <v>734949908</v>
      </c>
      <c r="M17" s="73">
        <v>735773500</v>
      </c>
      <c r="N17" s="72">
        <v>734945518</v>
      </c>
      <c r="O17" s="73">
        <v>728643901</v>
      </c>
      <c r="P17" s="72">
        <v>728525364</v>
      </c>
      <c r="Q17" s="73">
        <v>735158734</v>
      </c>
      <c r="R17" s="72">
        <v>735777651</v>
      </c>
      <c r="S17" s="73">
        <v>735321452</v>
      </c>
      <c r="T17" s="72">
        <v>739839355</v>
      </c>
      <c r="U17" s="73">
        <v>766226472</v>
      </c>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51"/>
      <c r="C18" s="656"/>
      <c r="D18" s="17" t="s">
        <v>21</v>
      </c>
      <c r="E18" s="20" t="s">
        <v>503</v>
      </c>
      <c r="F18" s="19" t="s">
        <v>503</v>
      </c>
      <c r="G18" s="20" t="s">
        <v>503</v>
      </c>
      <c r="H18" s="19" t="s">
        <v>503</v>
      </c>
      <c r="I18" s="20" t="s">
        <v>503</v>
      </c>
      <c r="J18" s="19" t="s">
        <v>503</v>
      </c>
      <c r="K18" s="20" t="s">
        <v>503</v>
      </c>
      <c r="L18" s="19" t="s">
        <v>503</v>
      </c>
      <c r="M18" s="20" t="s">
        <v>443</v>
      </c>
      <c r="N18" s="19" t="s">
        <v>504</v>
      </c>
      <c r="O18" s="20" t="s">
        <v>504</v>
      </c>
      <c r="P18" s="19" t="s">
        <v>504</v>
      </c>
      <c r="Q18" s="20" t="s">
        <v>505</v>
      </c>
      <c r="R18" s="19" t="s">
        <v>505</v>
      </c>
      <c r="S18" s="20" t="s">
        <v>504</v>
      </c>
      <c r="T18" s="19" t="s">
        <v>506</v>
      </c>
      <c r="U18" s="20" t="s">
        <v>507</v>
      </c>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51"/>
      <c r="C19" s="656"/>
      <c r="D19" s="93" t="s">
        <v>53</v>
      </c>
      <c r="E19" s="266" t="s">
        <v>508</v>
      </c>
      <c r="F19" s="306" t="s">
        <v>509</v>
      </c>
      <c r="G19" s="266" t="s">
        <v>510</v>
      </c>
      <c r="H19" s="94" t="s">
        <v>511</v>
      </c>
      <c r="I19" s="266" t="s">
        <v>512</v>
      </c>
      <c r="J19" s="349" t="s">
        <v>513</v>
      </c>
      <c r="K19" s="95" t="s">
        <v>514</v>
      </c>
      <c r="L19" s="349" t="s">
        <v>515</v>
      </c>
      <c r="M19" s="95" t="s">
        <v>516</v>
      </c>
      <c r="N19" s="349" t="s">
        <v>517</v>
      </c>
      <c r="O19" s="95" t="s">
        <v>518</v>
      </c>
      <c r="P19" s="349" t="s">
        <v>519</v>
      </c>
      <c r="Q19" s="95" t="s">
        <v>520</v>
      </c>
      <c r="R19" s="349" t="s">
        <v>521</v>
      </c>
      <c r="S19" s="95" t="s">
        <v>522</v>
      </c>
      <c r="T19" s="349" t="s">
        <v>523</v>
      </c>
      <c r="U19" s="95" t="s">
        <v>524</v>
      </c>
      <c r="V19" s="349"/>
      <c r="W19" s="95"/>
      <c r="X19" s="349"/>
      <c r="Y19" s="95"/>
      <c r="Z19" s="349"/>
      <c r="AA19" s="95"/>
      <c r="AB19" s="349"/>
      <c r="AC19" s="95"/>
      <c r="AD19" s="349"/>
      <c r="AE19" s="95"/>
      <c r="AF19" s="349"/>
      <c r="AG19" s="95"/>
      <c r="AH19" s="349"/>
      <c r="AI19" s="266"/>
      <c r="AJ19" s="306"/>
      <c r="AK19" s="266"/>
      <c r="AL19" s="94"/>
      <c r="AM19" s="266"/>
      <c r="AN19" s="349"/>
      <c r="AO19" s="95"/>
      <c r="AP19" s="349"/>
      <c r="AQ19" s="95"/>
      <c r="AR19" s="349"/>
      <c r="AS19" s="95"/>
      <c r="AT19" s="349"/>
      <c r="AU19" s="95"/>
      <c r="AV19" s="349"/>
      <c r="AW19" s="95"/>
      <c r="AX19" s="349"/>
      <c r="AY19" s="95"/>
      <c r="AZ19" s="349"/>
      <c r="BA19" s="95"/>
      <c r="BB19" s="349"/>
      <c r="BC19" s="95"/>
      <c r="BD19" s="349"/>
      <c r="BE19" s="95"/>
      <c r="BF19" s="349"/>
      <c r="BG19" s="95"/>
      <c r="BH19" s="349"/>
      <c r="BI19" s="95"/>
      <c r="BJ19" s="349"/>
      <c r="BK19" s="95"/>
      <c r="BL19" s="349"/>
      <c r="BM19" s="95"/>
      <c r="BN19" s="349"/>
      <c r="BO19" s="95"/>
      <c r="BP19" s="349"/>
      <c r="BQ19" s="95"/>
      <c r="BR19" s="349"/>
      <c r="BS19" s="95"/>
      <c r="BT19" s="349"/>
      <c r="BU19" s="95"/>
      <c r="BV19" s="349"/>
      <c r="BW19" s="95"/>
      <c r="BX19" s="349"/>
      <c r="BY19" s="95"/>
      <c r="BZ19" s="349"/>
      <c r="CA19" s="95"/>
      <c r="CB19" s="349"/>
      <c r="CC19" s="95"/>
      <c r="CD19" s="349"/>
      <c r="CE19" s="95"/>
      <c r="CF19" s="349"/>
      <c r="CG19" s="95"/>
      <c r="CH19" s="349"/>
      <c r="CI19" s="95"/>
      <c r="CJ19" s="349"/>
      <c r="CK19" s="95"/>
      <c r="CL19" s="349"/>
      <c r="CM19" s="95"/>
      <c r="CN19" s="349"/>
      <c r="CO19" s="95"/>
      <c r="CP19" s="349"/>
      <c r="CQ19" s="95"/>
      <c r="CR19" s="349"/>
      <c r="CS19" s="95"/>
      <c r="CT19" s="349"/>
      <c r="CU19" s="95"/>
      <c r="CV19" s="349"/>
      <c r="CW19" s="95"/>
      <c r="CX19" s="349"/>
      <c r="CY19" s="95"/>
      <c r="CZ19" s="349"/>
      <c r="DA19" s="95"/>
      <c r="DB19" s="349"/>
      <c r="DC19" s="95"/>
      <c r="DD19" s="349"/>
      <c r="DE19" s="95"/>
      <c r="DF19" s="349"/>
      <c r="DG19" s="95"/>
      <c r="DH19" s="349"/>
      <c r="DI19" s="95"/>
      <c r="DJ19" s="349"/>
      <c r="DK19" s="95"/>
      <c r="DL19" s="349"/>
      <c r="DM19" s="95"/>
      <c r="DN19" s="349"/>
      <c r="DO19" s="95"/>
      <c r="DP19" s="349"/>
      <c r="DQ19" s="95"/>
      <c r="DR19" s="349"/>
      <c r="DS19" s="95"/>
      <c r="DT19" s="349"/>
      <c r="DU19" s="95"/>
      <c r="DV19" s="349"/>
      <c r="DW19" s="95"/>
      <c r="DX19" s="349"/>
      <c r="DY19" s="95"/>
      <c r="DZ19" s="349"/>
      <c r="EA19" s="95"/>
      <c r="EB19" s="349"/>
      <c r="EC19" s="95"/>
      <c r="ED19" s="356"/>
      <c r="EE19" s="96"/>
    </row>
    <row r="20" spans="2:135" s="92" customFormat="1" ht="18" customHeight="1" x14ac:dyDescent="0.25">
      <c r="B20" s="651"/>
      <c r="C20" s="656"/>
      <c r="D20" s="93" t="s">
        <v>54</v>
      </c>
      <c r="E20" s="266" t="s">
        <v>525</v>
      </c>
      <c r="F20" s="306" t="s">
        <v>526</v>
      </c>
      <c r="G20" s="266" t="s">
        <v>527</v>
      </c>
      <c r="H20" s="94" t="s">
        <v>528</v>
      </c>
      <c r="I20" s="266" t="s">
        <v>529</v>
      </c>
      <c r="J20" s="349" t="s">
        <v>530</v>
      </c>
      <c r="K20" s="95" t="s">
        <v>531</v>
      </c>
      <c r="L20" s="349" t="s">
        <v>532</v>
      </c>
      <c r="M20" s="95" t="s">
        <v>533</v>
      </c>
      <c r="N20" s="349" t="s">
        <v>534</v>
      </c>
      <c r="O20" s="95" t="s">
        <v>535</v>
      </c>
      <c r="P20" s="349" t="s">
        <v>536</v>
      </c>
      <c r="Q20" s="95" t="s">
        <v>537</v>
      </c>
      <c r="R20" s="349" t="s">
        <v>538</v>
      </c>
      <c r="S20" s="95" t="s">
        <v>539</v>
      </c>
      <c r="T20" s="349" t="s">
        <v>540</v>
      </c>
      <c r="U20" s="95" t="s">
        <v>541</v>
      </c>
      <c r="V20" s="349"/>
      <c r="W20" s="95"/>
      <c r="X20" s="349"/>
      <c r="Y20" s="95"/>
      <c r="Z20" s="349"/>
      <c r="AA20" s="95"/>
      <c r="AB20" s="349"/>
      <c r="AC20" s="95"/>
      <c r="AD20" s="349"/>
      <c r="AE20" s="95"/>
      <c r="AF20" s="349"/>
      <c r="AG20" s="95"/>
      <c r="AH20" s="349"/>
      <c r="AI20" s="266"/>
      <c r="AJ20" s="306"/>
      <c r="AK20" s="266"/>
      <c r="AL20" s="94"/>
      <c r="AM20" s="266"/>
      <c r="AN20" s="349"/>
      <c r="AO20" s="95"/>
      <c r="AP20" s="349"/>
      <c r="AQ20" s="95"/>
      <c r="AR20" s="349"/>
      <c r="AS20" s="95"/>
      <c r="AT20" s="349"/>
      <c r="AU20" s="95"/>
      <c r="AV20" s="349"/>
      <c r="AW20" s="95"/>
      <c r="AX20" s="349"/>
      <c r="AY20" s="95"/>
      <c r="AZ20" s="349"/>
      <c r="BA20" s="95"/>
      <c r="BB20" s="349"/>
      <c r="BC20" s="95"/>
      <c r="BD20" s="349"/>
      <c r="BE20" s="95"/>
      <c r="BF20" s="349"/>
      <c r="BG20" s="95"/>
      <c r="BH20" s="349"/>
      <c r="BI20" s="95"/>
      <c r="BJ20" s="349"/>
      <c r="BK20" s="95"/>
      <c r="BL20" s="349"/>
      <c r="BM20" s="95"/>
      <c r="BN20" s="349"/>
      <c r="BO20" s="95"/>
      <c r="BP20" s="349"/>
      <c r="BQ20" s="95"/>
      <c r="BR20" s="349"/>
      <c r="BS20" s="95"/>
      <c r="BT20" s="349"/>
      <c r="BU20" s="95"/>
      <c r="BV20" s="349"/>
      <c r="BW20" s="95"/>
      <c r="BX20" s="349"/>
      <c r="BY20" s="95"/>
      <c r="BZ20" s="349"/>
      <c r="CA20" s="95"/>
      <c r="CB20" s="349"/>
      <c r="CC20" s="95"/>
      <c r="CD20" s="349"/>
      <c r="CE20" s="95"/>
      <c r="CF20" s="349"/>
      <c r="CG20" s="95"/>
      <c r="CH20" s="349"/>
      <c r="CI20" s="95"/>
      <c r="CJ20" s="349"/>
      <c r="CK20" s="95"/>
      <c r="CL20" s="349"/>
      <c r="CM20" s="95"/>
      <c r="CN20" s="349"/>
      <c r="CO20" s="95"/>
      <c r="CP20" s="349"/>
      <c r="CQ20" s="95"/>
      <c r="CR20" s="349"/>
      <c r="CS20" s="95"/>
      <c r="CT20" s="349"/>
      <c r="CU20" s="95"/>
      <c r="CV20" s="349"/>
      <c r="CW20" s="95"/>
      <c r="CX20" s="349"/>
      <c r="CY20" s="95"/>
      <c r="CZ20" s="349"/>
      <c r="DA20" s="95"/>
      <c r="DB20" s="349"/>
      <c r="DC20" s="95"/>
      <c r="DD20" s="349"/>
      <c r="DE20" s="95"/>
      <c r="DF20" s="349"/>
      <c r="DG20" s="95"/>
      <c r="DH20" s="349"/>
      <c r="DI20" s="95"/>
      <c r="DJ20" s="349"/>
      <c r="DK20" s="95"/>
      <c r="DL20" s="349"/>
      <c r="DM20" s="95"/>
      <c r="DN20" s="349"/>
      <c r="DO20" s="95"/>
      <c r="DP20" s="349"/>
      <c r="DQ20" s="95"/>
      <c r="DR20" s="349"/>
      <c r="DS20" s="95"/>
      <c r="DT20" s="349"/>
      <c r="DU20" s="95"/>
      <c r="DV20" s="349"/>
      <c r="DW20" s="95"/>
      <c r="DX20" s="349"/>
      <c r="DY20" s="95"/>
      <c r="DZ20" s="349"/>
      <c r="EA20" s="95"/>
      <c r="EB20" s="349"/>
      <c r="EC20" s="95"/>
      <c r="ED20" s="356"/>
      <c r="EE20" s="96"/>
    </row>
    <row r="21" spans="2:135" s="92" customFormat="1" ht="18" customHeight="1" thickBot="1" x14ac:dyDescent="0.3">
      <c r="B21" s="651"/>
      <c r="C21" s="656"/>
      <c r="D21" s="259" t="s">
        <v>55</v>
      </c>
      <c r="E21" s="278" t="s">
        <v>542</v>
      </c>
      <c r="F21" s="307" t="s">
        <v>543</v>
      </c>
      <c r="G21" s="278" t="s">
        <v>544</v>
      </c>
      <c r="H21" s="344" t="s">
        <v>545</v>
      </c>
      <c r="I21" s="278" t="s">
        <v>546</v>
      </c>
      <c r="J21" s="350" t="s">
        <v>547</v>
      </c>
      <c r="K21" s="351" t="s">
        <v>548</v>
      </c>
      <c r="L21" s="350" t="s">
        <v>549</v>
      </c>
      <c r="M21" s="351" t="s">
        <v>550</v>
      </c>
      <c r="N21" s="350" t="s">
        <v>551</v>
      </c>
      <c r="O21" s="351" t="s">
        <v>552</v>
      </c>
      <c r="P21" s="350" t="s">
        <v>553</v>
      </c>
      <c r="Q21" s="351" t="s">
        <v>554</v>
      </c>
      <c r="R21" s="350" t="s">
        <v>555</v>
      </c>
      <c r="S21" s="351" t="s">
        <v>556</v>
      </c>
      <c r="T21" s="350" t="s">
        <v>557</v>
      </c>
      <c r="U21" s="351" t="s">
        <v>558</v>
      </c>
      <c r="V21" s="350"/>
      <c r="W21" s="351"/>
      <c r="X21" s="350"/>
      <c r="Y21" s="351"/>
      <c r="Z21" s="350"/>
      <c r="AA21" s="351"/>
      <c r="AB21" s="350"/>
      <c r="AC21" s="351"/>
      <c r="AD21" s="350"/>
      <c r="AE21" s="351"/>
      <c r="AF21" s="350"/>
      <c r="AG21" s="351"/>
      <c r="AH21" s="350"/>
      <c r="AI21" s="278"/>
      <c r="AJ21" s="307"/>
      <c r="AK21" s="278"/>
      <c r="AL21" s="344"/>
      <c r="AM21" s="278"/>
      <c r="AN21" s="350"/>
      <c r="AO21" s="351"/>
      <c r="AP21" s="350"/>
      <c r="AQ21" s="351"/>
      <c r="AR21" s="350"/>
      <c r="AS21" s="351"/>
      <c r="AT21" s="350"/>
      <c r="AU21" s="351"/>
      <c r="AV21" s="350"/>
      <c r="AW21" s="351"/>
      <c r="AX21" s="350"/>
      <c r="AY21" s="351"/>
      <c r="AZ21" s="350"/>
      <c r="BA21" s="351"/>
      <c r="BB21" s="350"/>
      <c r="BC21" s="351"/>
      <c r="BD21" s="350"/>
      <c r="BE21" s="351"/>
      <c r="BF21" s="350"/>
      <c r="BG21" s="351"/>
      <c r="BH21" s="350"/>
      <c r="BI21" s="351"/>
      <c r="BJ21" s="350"/>
      <c r="BK21" s="351"/>
      <c r="BL21" s="350"/>
      <c r="BM21" s="351"/>
      <c r="BN21" s="350"/>
      <c r="BO21" s="351"/>
      <c r="BP21" s="350"/>
      <c r="BQ21" s="351"/>
      <c r="BR21" s="350"/>
      <c r="BS21" s="351"/>
      <c r="BT21" s="350"/>
      <c r="BU21" s="351"/>
      <c r="BV21" s="350"/>
      <c r="BW21" s="351"/>
      <c r="BX21" s="350"/>
      <c r="BY21" s="351"/>
      <c r="BZ21" s="350"/>
      <c r="CA21" s="351"/>
      <c r="CB21" s="350"/>
      <c r="CC21" s="351"/>
      <c r="CD21" s="350"/>
      <c r="CE21" s="351"/>
      <c r="CF21" s="350"/>
      <c r="CG21" s="351"/>
      <c r="CH21" s="350"/>
      <c r="CI21" s="351"/>
      <c r="CJ21" s="350"/>
      <c r="CK21" s="351"/>
      <c r="CL21" s="350"/>
      <c r="CM21" s="351"/>
      <c r="CN21" s="350"/>
      <c r="CO21" s="351"/>
      <c r="CP21" s="350"/>
      <c r="CQ21" s="351"/>
      <c r="CR21" s="350"/>
      <c r="CS21" s="351"/>
      <c r="CT21" s="350"/>
      <c r="CU21" s="351"/>
      <c r="CV21" s="350"/>
      <c r="CW21" s="351"/>
      <c r="CX21" s="350"/>
      <c r="CY21" s="351"/>
      <c r="CZ21" s="350"/>
      <c r="DA21" s="351"/>
      <c r="DB21" s="350"/>
      <c r="DC21" s="351"/>
      <c r="DD21" s="350"/>
      <c r="DE21" s="351"/>
      <c r="DF21" s="350"/>
      <c r="DG21" s="351"/>
      <c r="DH21" s="350"/>
      <c r="DI21" s="351"/>
      <c r="DJ21" s="350"/>
      <c r="DK21" s="351"/>
      <c r="DL21" s="350"/>
      <c r="DM21" s="351"/>
      <c r="DN21" s="350"/>
      <c r="DO21" s="351"/>
      <c r="DP21" s="350"/>
      <c r="DQ21" s="351"/>
      <c r="DR21" s="350"/>
      <c r="DS21" s="351"/>
      <c r="DT21" s="350"/>
      <c r="DU21" s="351"/>
      <c r="DV21" s="350"/>
      <c r="DW21" s="351"/>
      <c r="DX21" s="350"/>
      <c r="DY21" s="351"/>
      <c r="DZ21" s="350"/>
      <c r="EA21" s="351"/>
      <c r="EB21" s="350"/>
      <c r="EC21" s="351"/>
      <c r="ED21" s="357"/>
      <c r="EE21" s="96"/>
    </row>
    <row r="22" spans="2:135" ht="18.75" customHeight="1" x14ac:dyDescent="0.25">
      <c r="B22" s="649" t="s">
        <v>11</v>
      </c>
      <c r="C22" s="655"/>
      <c r="D22" s="97" t="s">
        <v>0</v>
      </c>
      <c r="E22" s="25">
        <v>15</v>
      </c>
      <c r="F22" s="308">
        <v>17</v>
      </c>
      <c r="G22" s="25">
        <v>18</v>
      </c>
      <c r="H22" s="308">
        <v>20</v>
      </c>
      <c r="I22" s="25">
        <v>15</v>
      </c>
      <c r="J22" s="308">
        <v>22</v>
      </c>
      <c r="K22" s="25">
        <v>18</v>
      </c>
      <c r="L22" s="308">
        <v>17</v>
      </c>
      <c r="M22" s="25">
        <v>18</v>
      </c>
      <c r="N22" s="308">
        <v>15</v>
      </c>
      <c r="O22" s="25">
        <v>14</v>
      </c>
      <c r="P22" s="308">
        <v>18</v>
      </c>
      <c r="Q22" s="25">
        <v>16</v>
      </c>
      <c r="R22" s="308">
        <v>23</v>
      </c>
      <c r="S22" s="25">
        <v>16</v>
      </c>
      <c r="T22" s="308">
        <v>15</v>
      </c>
      <c r="U22" s="25">
        <v>15</v>
      </c>
      <c r="V22" s="308"/>
      <c r="W22" s="25"/>
      <c r="X22" s="308"/>
      <c r="Y22" s="25"/>
      <c r="Z22" s="308"/>
      <c r="AA22" s="25"/>
      <c r="AB22" s="308"/>
      <c r="AC22" s="25"/>
      <c r="AD22" s="308"/>
      <c r="AE22" s="25"/>
      <c r="AF22" s="308"/>
      <c r="AG22" s="25"/>
      <c r="AH22" s="308"/>
      <c r="AI22" s="25"/>
      <c r="AJ22" s="308"/>
      <c r="AK22" s="25"/>
      <c r="AL22" s="308"/>
      <c r="AM22" s="25"/>
      <c r="AN22" s="308"/>
      <c r="AO22" s="25"/>
      <c r="AP22" s="308"/>
      <c r="AQ22" s="25"/>
      <c r="AR22" s="308"/>
      <c r="AS22" s="25"/>
      <c r="AT22" s="308"/>
      <c r="AU22" s="25"/>
      <c r="AV22" s="308"/>
      <c r="AW22" s="25"/>
      <c r="AX22" s="308"/>
      <c r="AY22" s="25"/>
      <c r="AZ22" s="308"/>
      <c r="BA22" s="25"/>
      <c r="BB22" s="308"/>
      <c r="BC22" s="25"/>
      <c r="BD22" s="308"/>
      <c r="BE22" s="25"/>
      <c r="BF22" s="308"/>
      <c r="BG22" s="25"/>
      <c r="BH22" s="308"/>
      <c r="BI22" s="25"/>
      <c r="BJ22" s="308"/>
      <c r="BK22" s="25"/>
      <c r="BL22" s="308"/>
      <c r="BM22" s="25"/>
      <c r="BN22" s="308"/>
      <c r="BO22" s="25"/>
      <c r="BP22" s="308"/>
      <c r="BQ22" s="25"/>
      <c r="BR22" s="308"/>
      <c r="BS22" s="25"/>
      <c r="BT22" s="308"/>
      <c r="BU22" s="25"/>
      <c r="BV22" s="308"/>
      <c r="BW22" s="25"/>
      <c r="BX22" s="308"/>
      <c r="BY22" s="25"/>
      <c r="BZ22" s="308"/>
      <c r="CA22" s="25"/>
      <c r="CB22" s="308"/>
      <c r="CC22" s="25"/>
      <c r="CD22" s="308"/>
      <c r="CE22" s="25"/>
      <c r="CF22" s="308"/>
      <c r="CG22" s="25"/>
      <c r="CH22" s="308"/>
      <c r="CI22" s="25"/>
      <c r="CJ22" s="308"/>
      <c r="CK22" s="25"/>
      <c r="CL22" s="308"/>
      <c r="CM22" s="25"/>
      <c r="CN22" s="308"/>
      <c r="CO22" s="25"/>
      <c r="CP22" s="308"/>
      <c r="CQ22" s="25"/>
      <c r="CR22" s="308"/>
      <c r="CS22" s="25"/>
      <c r="CT22" s="308"/>
      <c r="CU22" s="25"/>
      <c r="CV22" s="308"/>
      <c r="CW22" s="25"/>
      <c r="CX22" s="308"/>
      <c r="CY22" s="25"/>
      <c r="CZ22" s="308"/>
      <c r="DA22" s="25"/>
      <c r="DB22" s="308"/>
      <c r="DC22" s="25"/>
      <c r="DD22" s="308"/>
      <c r="DE22" s="25"/>
      <c r="DF22" s="308"/>
      <c r="DG22" s="25"/>
      <c r="DH22" s="308"/>
      <c r="DI22" s="25"/>
      <c r="DJ22" s="308"/>
      <c r="DK22" s="25"/>
      <c r="DL22" s="308"/>
      <c r="DM22" s="25"/>
      <c r="DN22" s="308"/>
      <c r="DO22" s="25"/>
      <c r="DP22" s="308"/>
      <c r="DQ22" s="25"/>
      <c r="DR22" s="308"/>
      <c r="DS22" s="25"/>
      <c r="DT22" s="308"/>
      <c r="DU22" s="25"/>
      <c r="DV22" s="308"/>
      <c r="DW22" s="25"/>
      <c r="DX22" s="308"/>
      <c r="DY22" s="25"/>
      <c r="DZ22" s="308"/>
      <c r="EA22" s="25"/>
      <c r="EB22" s="308"/>
      <c r="EC22" s="25"/>
      <c r="ED22" s="64"/>
      <c r="EE22" s="81"/>
    </row>
    <row r="23" spans="2:135" ht="18.75" customHeight="1" x14ac:dyDescent="0.25">
      <c r="B23" s="651"/>
      <c r="C23" s="656"/>
      <c r="D23" s="26" t="s">
        <v>1</v>
      </c>
      <c r="E23" s="27">
        <v>14</v>
      </c>
      <c r="F23" s="29">
        <v>17</v>
      </c>
      <c r="G23" s="27">
        <v>18</v>
      </c>
      <c r="H23" s="29">
        <v>20</v>
      </c>
      <c r="I23" s="27">
        <v>15</v>
      </c>
      <c r="J23" s="29">
        <v>16</v>
      </c>
      <c r="K23" s="27">
        <v>15</v>
      </c>
      <c r="L23" s="29">
        <v>17</v>
      </c>
      <c r="M23" s="27">
        <v>18</v>
      </c>
      <c r="N23" s="29">
        <v>15</v>
      </c>
      <c r="O23" s="27">
        <v>14</v>
      </c>
      <c r="P23" s="29">
        <v>18</v>
      </c>
      <c r="Q23" s="27">
        <v>16</v>
      </c>
      <c r="R23" s="29">
        <v>23</v>
      </c>
      <c r="S23" s="27">
        <v>16</v>
      </c>
      <c r="T23" s="29">
        <v>15</v>
      </c>
      <c r="U23" s="27">
        <v>15</v>
      </c>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51"/>
      <c r="C24" s="656"/>
      <c r="D24" s="26" t="s">
        <v>2</v>
      </c>
      <c r="E24" s="30">
        <f t="shared" ref="E24:O24" si="128">E22-E23</f>
        <v>1</v>
      </c>
      <c r="F24" s="309">
        <f t="shared" si="128"/>
        <v>0</v>
      </c>
      <c r="G24" s="30">
        <f t="shared" si="128"/>
        <v>0</v>
      </c>
      <c r="H24" s="309">
        <f t="shared" si="128"/>
        <v>0</v>
      </c>
      <c r="I24" s="30">
        <f t="shared" si="128"/>
        <v>0</v>
      </c>
      <c r="J24" s="309">
        <f t="shared" si="128"/>
        <v>6</v>
      </c>
      <c r="K24" s="30">
        <f t="shared" si="128"/>
        <v>3</v>
      </c>
      <c r="L24" s="309">
        <f t="shared" si="128"/>
        <v>0</v>
      </c>
      <c r="M24" s="30">
        <f t="shared" si="128"/>
        <v>0</v>
      </c>
      <c r="N24" s="309">
        <f t="shared" si="128"/>
        <v>0</v>
      </c>
      <c r="O24" s="30">
        <f t="shared" si="128"/>
        <v>0</v>
      </c>
      <c r="P24" s="309">
        <f>P22-P23</f>
        <v>0</v>
      </c>
      <c r="Q24" s="30">
        <f t="shared" ref="Q24:CB24" si="129">Q22-Q23</f>
        <v>0</v>
      </c>
      <c r="R24" s="309">
        <f t="shared" si="129"/>
        <v>0</v>
      </c>
      <c r="S24" s="30">
        <f t="shared" si="129"/>
        <v>0</v>
      </c>
      <c r="T24" s="309">
        <f t="shared" si="129"/>
        <v>0</v>
      </c>
      <c r="U24" s="30">
        <f t="shared" si="129"/>
        <v>0</v>
      </c>
      <c r="V24" s="309">
        <f t="shared" si="129"/>
        <v>0</v>
      </c>
      <c r="W24" s="30">
        <f t="shared" si="129"/>
        <v>0</v>
      </c>
      <c r="X24" s="309">
        <f t="shared" si="129"/>
        <v>0</v>
      </c>
      <c r="Y24" s="30">
        <f t="shared" si="129"/>
        <v>0</v>
      </c>
      <c r="Z24" s="309">
        <f t="shared" si="129"/>
        <v>0</v>
      </c>
      <c r="AA24" s="30">
        <f t="shared" si="129"/>
        <v>0</v>
      </c>
      <c r="AB24" s="309">
        <f t="shared" si="129"/>
        <v>0</v>
      </c>
      <c r="AC24" s="30">
        <f t="shared" si="129"/>
        <v>0</v>
      </c>
      <c r="AD24" s="309">
        <f t="shared" si="129"/>
        <v>0</v>
      </c>
      <c r="AE24" s="30">
        <f t="shared" si="129"/>
        <v>0</v>
      </c>
      <c r="AF24" s="309">
        <f t="shared" si="129"/>
        <v>0</v>
      </c>
      <c r="AG24" s="30">
        <f t="shared" si="129"/>
        <v>0</v>
      </c>
      <c r="AH24" s="309">
        <f t="shared" si="129"/>
        <v>0</v>
      </c>
      <c r="AI24" s="30">
        <f t="shared" si="129"/>
        <v>0</v>
      </c>
      <c r="AJ24" s="309">
        <f t="shared" si="129"/>
        <v>0</v>
      </c>
      <c r="AK24" s="30">
        <f t="shared" si="129"/>
        <v>0</v>
      </c>
      <c r="AL24" s="309">
        <f t="shared" si="129"/>
        <v>0</v>
      </c>
      <c r="AM24" s="30">
        <f t="shared" si="129"/>
        <v>0</v>
      </c>
      <c r="AN24" s="309">
        <f t="shared" si="129"/>
        <v>0</v>
      </c>
      <c r="AO24" s="30">
        <f t="shared" si="129"/>
        <v>0</v>
      </c>
      <c r="AP24" s="309">
        <f t="shared" si="129"/>
        <v>0</v>
      </c>
      <c r="AQ24" s="30">
        <f t="shared" si="129"/>
        <v>0</v>
      </c>
      <c r="AR24" s="309">
        <f t="shared" si="129"/>
        <v>0</v>
      </c>
      <c r="AS24" s="30">
        <f t="shared" si="129"/>
        <v>0</v>
      </c>
      <c r="AT24" s="309">
        <f t="shared" si="129"/>
        <v>0</v>
      </c>
      <c r="AU24" s="30">
        <f t="shared" si="129"/>
        <v>0</v>
      </c>
      <c r="AV24" s="309">
        <f t="shared" si="129"/>
        <v>0</v>
      </c>
      <c r="AW24" s="30">
        <f t="shared" si="129"/>
        <v>0</v>
      </c>
      <c r="AX24" s="309">
        <f t="shared" si="129"/>
        <v>0</v>
      </c>
      <c r="AY24" s="30">
        <f t="shared" si="129"/>
        <v>0</v>
      </c>
      <c r="AZ24" s="309">
        <f t="shared" si="129"/>
        <v>0</v>
      </c>
      <c r="BA24" s="30">
        <f t="shared" si="129"/>
        <v>0</v>
      </c>
      <c r="BB24" s="309">
        <f t="shared" si="129"/>
        <v>0</v>
      </c>
      <c r="BC24" s="30">
        <f t="shared" si="129"/>
        <v>0</v>
      </c>
      <c r="BD24" s="309">
        <f t="shared" si="129"/>
        <v>0</v>
      </c>
      <c r="BE24" s="30">
        <f t="shared" si="129"/>
        <v>0</v>
      </c>
      <c r="BF24" s="309">
        <f t="shared" si="129"/>
        <v>0</v>
      </c>
      <c r="BG24" s="30">
        <f t="shared" si="129"/>
        <v>0</v>
      </c>
      <c r="BH24" s="309">
        <f t="shared" si="129"/>
        <v>0</v>
      </c>
      <c r="BI24" s="30">
        <f t="shared" si="129"/>
        <v>0</v>
      </c>
      <c r="BJ24" s="309">
        <f t="shared" si="129"/>
        <v>0</v>
      </c>
      <c r="BK24" s="30">
        <f t="shared" si="129"/>
        <v>0</v>
      </c>
      <c r="BL24" s="309">
        <f t="shared" si="129"/>
        <v>0</v>
      </c>
      <c r="BM24" s="30">
        <f t="shared" si="129"/>
        <v>0</v>
      </c>
      <c r="BN24" s="309">
        <f t="shared" si="129"/>
        <v>0</v>
      </c>
      <c r="BO24" s="30">
        <f t="shared" si="129"/>
        <v>0</v>
      </c>
      <c r="BP24" s="309">
        <f t="shared" si="129"/>
        <v>0</v>
      </c>
      <c r="BQ24" s="30">
        <f t="shared" si="129"/>
        <v>0</v>
      </c>
      <c r="BR24" s="309">
        <f t="shared" si="129"/>
        <v>0</v>
      </c>
      <c r="BS24" s="30">
        <f t="shared" si="129"/>
        <v>0</v>
      </c>
      <c r="BT24" s="309">
        <f t="shared" si="129"/>
        <v>0</v>
      </c>
      <c r="BU24" s="30">
        <f t="shared" si="129"/>
        <v>0</v>
      </c>
      <c r="BV24" s="309">
        <f t="shared" si="129"/>
        <v>0</v>
      </c>
      <c r="BW24" s="30">
        <f t="shared" si="129"/>
        <v>0</v>
      </c>
      <c r="BX24" s="309">
        <f t="shared" si="129"/>
        <v>0</v>
      </c>
      <c r="BY24" s="30">
        <f t="shared" si="129"/>
        <v>0</v>
      </c>
      <c r="BZ24" s="309">
        <f t="shared" si="129"/>
        <v>0</v>
      </c>
      <c r="CA24" s="30">
        <f t="shared" si="129"/>
        <v>0</v>
      </c>
      <c r="CB24" s="309">
        <f t="shared" si="129"/>
        <v>0</v>
      </c>
      <c r="CC24" s="30">
        <f t="shared" ref="CC24:ED24" si="130">CC22-CC23</f>
        <v>0</v>
      </c>
      <c r="CD24" s="309">
        <f t="shared" si="130"/>
        <v>0</v>
      </c>
      <c r="CE24" s="30">
        <f t="shared" si="130"/>
        <v>0</v>
      </c>
      <c r="CF24" s="309">
        <f t="shared" si="130"/>
        <v>0</v>
      </c>
      <c r="CG24" s="30">
        <f t="shared" si="130"/>
        <v>0</v>
      </c>
      <c r="CH24" s="309">
        <f t="shared" si="130"/>
        <v>0</v>
      </c>
      <c r="CI24" s="30">
        <f t="shared" si="130"/>
        <v>0</v>
      </c>
      <c r="CJ24" s="309">
        <f t="shared" si="130"/>
        <v>0</v>
      </c>
      <c r="CK24" s="30">
        <f t="shared" si="130"/>
        <v>0</v>
      </c>
      <c r="CL24" s="309">
        <f t="shared" si="130"/>
        <v>0</v>
      </c>
      <c r="CM24" s="30">
        <f t="shared" si="130"/>
        <v>0</v>
      </c>
      <c r="CN24" s="309">
        <f t="shared" si="130"/>
        <v>0</v>
      </c>
      <c r="CO24" s="30">
        <f t="shared" si="130"/>
        <v>0</v>
      </c>
      <c r="CP24" s="309">
        <f t="shared" si="130"/>
        <v>0</v>
      </c>
      <c r="CQ24" s="30">
        <f t="shared" si="130"/>
        <v>0</v>
      </c>
      <c r="CR24" s="309">
        <f t="shared" si="130"/>
        <v>0</v>
      </c>
      <c r="CS24" s="30">
        <f t="shared" si="130"/>
        <v>0</v>
      </c>
      <c r="CT24" s="309">
        <f t="shared" si="130"/>
        <v>0</v>
      </c>
      <c r="CU24" s="30">
        <f t="shared" si="130"/>
        <v>0</v>
      </c>
      <c r="CV24" s="309">
        <f t="shared" si="130"/>
        <v>0</v>
      </c>
      <c r="CW24" s="30">
        <f t="shared" si="130"/>
        <v>0</v>
      </c>
      <c r="CX24" s="309">
        <f t="shared" si="130"/>
        <v>0</v>
      </c>
      <c r="CY24" s="30">
        <f t="shared" si="130"/>
        <v>0</v>
      </c>
      <c r="CZ24" s="309">
        <f t="shared" si="130"/>
        <v>0</v>
      </c>
      <c r="DA24" s="30">
        <f t="shared" si="130"/>
        <v>0</v>
      </c>
      <c r="DB24" s="309">
        <f t="shared" si="130"/>
        <v>0</v>
      </c>
      <c r="DC24" s="30">
        <f t="shared" si="130"/>
        <v>0</v>
      </c>
      <c r="DD24" s="309">
        <f t="shared" si="130"/>
        <v>0</v>
      </c>
      <c r="DE24" s="30">
        <f t="shared" si="130"/>
        <v>0</v>
      </c>
      <c r="DF24" s="309">
        <f t="shared" si="130"/>
        <v>0</v>
      </c>
      <c r="DG24" s="30">
        <f t="shared" si="130"/>
        <v>0</v>
      </c>
      <c r="DH24" s="309">
        <f t="shared" si="130"/>
        <v>0</v>
      </c>
      <c r="DI24" s="30">
        <f t="shared" si="130"/>
        <v>0</v>
      </c>
      <c r="DJ24" s="309">
        <f t="shared" si="130"/>
        <v>0</v>
      </c>
      <c r="DK24" s="30">
        <f t="shared" si="130"/>
        <v>0</v>
      </c>
      <c r="DL24" s="309">
        <f t="shared" si="130"/>
        <v>0</v>
      </c>
      <c r="DM24" s="30">
        <f t="shared" si="130"/>
        <v>0</v>
      </c>
      <c r="DN24" s="309">
        <f t="shared" si="130"/>
        <v>0</v>
      </c>
      <c r="DO24" s="30">
        <f t="shared" si="130"/>
        <v>0</v>
      </c>
      <c r="DP24" s="309">
        <f t="shared" si="130"/>
        <v>0</v>
      </c>
      <c r="DQ24" s="30">
        <f t="shared" si="130"/>
        <v>0</v>
      </c>
      <c r="DR24" s="309">
        <f t="shared" si="130"/>
        <v>0</v>
      </c>
      <c r="DS24" s="30">
        <f t="shared" si="130"/>
        <v>0</v>
      </c>
      <c r="DT24" s="309">
        <f t="shared" si="130"/>
        <v>0</v>
      </c>
      <c r="DU24" s="30">
        <f t="shared" si="130"/>
        <v>0</v>
      </c>
      <c r="DV24" s="309">
        <f t="shared" si="130"/>
        <v>0</v>
      </c>
      <c r="DW24" s="30">
        <f t="shared" si="130"/>
        <v>0</v>
      </c>
      <c r="DX24" s="309">
        <f t="shared" si="130"/>
        <v>0</v>
      </c>
      <c r="DY24" s="30">
        <f t="shared" si="130"/>
        <v>0</v>
      </c>
      <c r="DZ24" s="309">
        <f t="shared" si="130"/>
        <v>0</v>
      </c>
      <c r="EA24" s="30">
        <f t="shared" si="130"/>
        <v>0</v>
      </c>
      <c r="EB24" s="309">
        <f t="shared" si="130"/>
        <v>0</v>
      </c>
      <c r="EC24" s="30">
        <f t="shared" si="130"/>
        <v>0</v>
      </c>
      <c r="ED24" s="31">
        <f t="shared" si="130"/>
        <v>0</v>
      </c>
      <c r="EE24" s="82"/>
    </row>
    <row r="25" spans="2:135" ht="18.75" customHeight="1" x14ac:dyDescent="0.25">
      <c r="B25" s="651"/>
      <c r="C25" s="656"/>
      <c r="D25" s="26" t="s">
        <v>109</v>
      </c>
      <c r="E25" s="32">
        <f>(E23/E22)*100</f>
        <v>93.333333333333329</v>
      </c>
      <c r="F25" s="310">
        <f t="shared" ref="F25:L25" si="131">(F23/F22)*100</f>
        <v>100</v>
      </c>
      <c r="G25" s="32">
        <f t="shared" si="131"/>
        <v>100</v>
      </c>
      <c r="H25" s="310">
        <f t="shared" si="131"/>
        <v>100</v>
      </c>
      <c r="I25" s="32">
        <f t="shared" si="131"/>
        <v>100</v>
      </c>
      <c r="J25" s="310">
        <f t="shared" si="131"/>
        <v>72.727272727272734</v>
      </c>
      <c r="K25" s="32">
        <f t="shared" si="131"/>
        <v>83.333333333333343</v>
      </c>
      <c r="L25" s="310">
        <f t="shared" si="131"/>
        <v>100</v>
      </c>
      <c r="M25" s="32">
        <f t="shared" ref="M25:X25" si="132">(M23/M22)*100</f>
        <v>100</v>
      </c>
      <c r="N25" s="310">
        <f>(N23/N22)*100</f>
        <v>100</v>
      </c>
      <c r="O25" s="32">
        <f t="shared" si="132"/>
        <v>100</v>
      </c>
      <c r="P25" s="310">
        <f t="shared" si="132"/>
        <v>100</v>
      </c>
      <c r="Q25" s="32">
        <f t="shared" si="132"/>
        <v>100</v>
      </c>
      <c r="R25" s="310">
        <f t="shared" si="132"/>
        <v>100</v>
      </c>
      <c r="S25" s="32">
        <f t="shared" si="132"/>
        <v>100</v>
      </c>
      <c r="T25" s="310">
        <f t="shared" si="132"/>
        <v>100</v>
      </c>
      <c r="U25" s="32">
        <f t="shared" si="132"/>
        <v>100</v>
      </c>
      <c r="V25" s="310" t="e">
        <f t="shared" si="132"/>
        <v>#DIV/0!</v>
      </c>
      <c r="W25" s="32" t="e">
        <f t="shared" si="132"/>
        <v>#DIV/0!</v>
      </c>
      <c r="X25" s="310" t="e">
        <f t="shared" si="132"/>
        <v>#DIV/0!</v>
      </c>
      <c r="Y25" s="32" t="e">
        <f t="shared" ref="Y25:AQ25" si="133">(Y23/Y22)*100</f>
        <v>#DIV/0!</v>
      </c>
      <c r="Z25" s="310" t="e">
        <f t="shared" si="133"/>
        <v>#DIV/0!</v>
      </c>
      <c r="AA25" s="32" t="e">
        <f t="shared" si="133"/>
        <v>#DIV/0!</v>
      </c>
      <c r="AB25" s="310" t="e">
        <f t="shared" si="133"/>
        <v>#DIV/0!</v>
      </c>
      <c r="AC25" s="32" t="e">
        <f t="shared" si="133"/>
        <v>#DIV/0!</v>
      </c>
      <c r="AD25" s="310" t="e">
        <f t="shared" si="133"/>
        <v>#DIV/0!</v>
      </c>
      <c r="AE25" s="32" t="e">
        <f t="shared" si="133"/>
        <v>#DIV/0!</v>
      </c>
      <c r="AF25" s="310" t="e">
        <f t="shared" si="133"/>
        <v>#DIV/0!</v>
      </c>
      <c r="AG25" s="32" t="e">
        <f t="shared" si="133"/>
        <v>#DIV/0!</v>
      </c>
      <c r="AH25" s="310" t="e">
        <f t="shared" si="133"/>
        <v>#DIV/0!</v>
      </c>
      <c r="AI25" s="32" t="e">
        <f t="shared" si="133"/>
        <v>#DIV/0!</v>
      </c>
      <c r="AJ25" s="310" t="e">
        <f t="shared" si="133"/>
        <v>#DIV/0!</v>
      </c>
      <c r="AK25" s="32" t="e">
        <f t="shared" si="133"/>
        <v>#DIV/0!</v>
      </c>
      <c r="AL25" s="310" t="e">
        <f t="shared" si="133"/>
        <v>#DIV/0!</v>
      </c>
      <c r="AM25" s="32" t="e">
        <f t="shared" si="133"/>
        <v>#DIV/0!</v>
      </c>
      <c r="AN25" s="310" t="e">
        <f t="shared" si="133"/>
        <v>#DIV/0!</v>
      </c>
      <c r="AO25" s="32" t="e">
        <f t="shared" si="133"/>
        <v>#DIV/0!</v>
      </c>
      <c r="AP25" s="310" t="e">
        <f t="shared" si="133"/>
        <v>#DIV/0!</v>
      </c>
      <c r="AQ25" s="32" t="e">
        <f t="shared" si="133"/>
        <v>#DIV/0!</v>
      </c>
      <c r="AR25" s="310" t="e">
        <f>(AR23/AR22)*100</f>
        <v>#DIV/0!</v>
      </c>
      <c r="AS25" s="32" t="e">
        <f t="shared" ref="AS25:ED25" si="134">(AS23/AS22)*100</f>
        <v>#DIV/0!</v>
      </c>
      <c r="AT25" s="310" t="e">
        <f t="shared" si="134"/>
        <v>#DIV/0!</v>
      </c>
      <c r="AU25" s="32" t="e">
        <f t="shared" si="134"/>
        <v>#DIV/0!</v>
      </c>
      <c r="AV25" s="310" t="e">
        <f t="shared" si="134"/>
        <v>#DIV/0!</v>
      </c>
      <c r="AW25" s="32" t="e">
        <f t="shared" si="134"/>
        <v>#DIV/0!</v>
      </c>
      <c r="AX25" s="310" t="e">
        <f t="shared" si="134"/>
        <v>#DIV/0!</v>
      </c>
      <c r="AY25" s="32" t="e">
        <f t="shared" si="134"/>
        <v>#DIV/0!</v>
      </c>
      <c r="AZ25" s="310" t="e">
        <f t="shared" si="134"/>
        <v>#DIV/0!</v>
      </c>
      <c r="BA25" s="32" t="e">
        <f t="shared" si="134"/>
        <v>#DIV/0!</v>
      </c>
      <c r="BB25" s="310" t="e">
        <f t="shared" si="134"/>
        <v>#DIV/0!</v>
      </c>
      <c r="BC25" s="32" t="e">
        <f t="shared" si="134"/>
        <v>#DIV/0!</v>
      </c>
      <c r="BD25" s="310" t="e">
        <f t="shared" si="134"/>
        <v>#DIV/0!</v>
      </c>
      <c r="BE25" s="32" t="e">
        <f t="shared" si="134"/>
        <v>#DIV/0!</v>
      </c>
      <c r="BF25" s="310" t="e">
        <f t="shared" si="134"/>
        <v>#DIV/0!</v>
      </c>
      <c r="BG25" s="32" t="e">
        <f t="shared" si="134"/>
        <v>#DIV/0!</v>
      </c>
      <c r="BH25" s="310" t="e">
        <f t="shared" si="134"/>
        <v>#DIV/0!</v>
      </c>
      <c r="BI25" s="32" t="e">
        <f t="shared" si="134"/>
        <v>#DIV/0!</v>
      </c>
      <c r="BJ25" s="310" t="e">
        <f t="shared" si="134"/>
        <v>#DIV/0!</v>
      </c>
      <c r="BK25" s="32" t="e">
        <f t="shared" si="134"/>
        <v>#DIV/0!</v>
      </c>
      <c r="BL25" s="310" t="e">
        <f t="shared" si="134"/>
        <v>#DIV/0!</v>
      </c>
      <c r="BM25" s="32" t="e">
        <f t="shared" si="134"/>
        <v>#DIV/0!</v>
      </c>
      <c r="BN25" s="310" t="e">
        <f t="shared" si="134"/>
        <v>#DIV/0!</v>
      </c>
      <c r="BO25" s="32" t="e">
        <f t="shared" si="134"/>
        <v>#DIV/0!</v>
      </c>
      <c r="BP25" s="310" t="e">
        <f t="shared" si="134"/>
        <v>#DIV/0!</v>
      </c>
      <c r="BQ25" s="32" t="e">
        <f t="shared" si="134"/>
        <v>#DIV/0!</v>
      </c>
      <c r="BR25" s="310" t="e">
        <f t="shared" si="134"/>
        <v>#DIV/0!</v>
      </c>
      <c r="BS25" s="32" t="e">
        <f t="shared" si="134"/>
        <v>#DIV/0!</v>
      </c>
      <c r="BT25" s="310" t="e">
        <f t="shared" si="134"/>
        <v>#DIV/0!</v>
      </c>
      <c r="BU25" s="32" t="e">
        <f t="shared" si="134"/>
        <v>#DIV/0!</v>
      </c>
      <c r="BV25" s="310" t="e">
        <f t="shared" si="134"/>
        <v>#DIV/0!</v>
      </c>
      <c r="BW25" s="32" t="e">
        <f t="shared" si="134"/>
        <v>#DIV/0!</v>
      </c>
      <c r="BX25" s="310" t="e">
        <f t="shared" si="134"/>
        <v>#DIV/0!</v>
      </c>
      <c r="BY25" s="32" t="e">
        <f t="shared" si="134"/>
        <v>#DIV/0!</v>
      </c>
      <c r="BZ25" s="310" t="e">
        <f t="shared" si="134"/>
        <v>#DIV/0!</v>
      </c>
      <c r="CA25" s="32" t="e">
        <f t="shared" si="134"/>
        <v>#DIV/0!</v>
      </c>
      <c r="CB25" s="310" t="e">
        <f t="shared" si="134"/>
        <v>#DIV/0!</v>
      </c>
      <c r="CC25" s="32" t="e">
        <f t="shared" si="134"/>
        <v>#DIV/0!</v>
      </c>
      <c r="CD25" s="310" t="e">
        <f t="shared" si="134"/>
        <v>#DIV/0!</v>
      </c>
      <c r="CE25" s="32" t="e">
        <f t="shared" si="134"/>
        <v>#DIV/0!</v>
      </c>
      <c r="CF25" s="310" t="e">
        <f t="shared" si="134"/>
        <v>#DIV/0!</v>
      </c>
      <c r="CG25" s="32" t="e">
        <f t="shared" si="134"/>
        <v>#DIV/0!</v>
      </c>
      <c r="CH25" s="310" t="e">
        <f t="shared" si="134"/>
        <v>#DIV/0!</v>
      </c>
      <c r="CI25" s="32" t="e">
        <f t="shared" si="134"/>
        <v>#DIV/0!</v>
      </c>
      <c r="CJ25" s="310" t="e">
        <f t="shared" si="134"/>
        <v>#DIV/0!</v>
      </c>
      <c r="CK25" s="32" t="e">
        <f t="shared" si="134"/>
        <v>#DIV/0!</v>
      </c>
      <c r="CL25" s="310" t="e">
        <f t="shared" si="134"/>
        <v>#DIV/0!</v>
      </c>
      <c r="CM25" s="32" t="e">
        <f t="shared" si="134"/>
        <v>#DIV/0!</v>
      </c>
      <c r="CN25" s="310" t="e">
        <f t="shared" si="134"/>
        <v>#DIV/0!</v>
      </c>
      <c r="CO25" s="32" t="e">
        <f t="shared" si="134"/>
        <v>#DIV/0!</v>
      </c>
      <c r="CP25" s="310" t="e">
        <f t="shared" si="134"/>
        <v>#DIV/0!</v>
      </c>
      <c r="CQ25" s="32" t="e">
        <f t="shared" si="134"/>
        <v>#DIV/0!</v>
      </c>
      <c r="CR25" s="310" t="e">
        <f t="shared" si="134"/>
        <v>#DIV/0!</v>
      </c>
      <c r="CS25" s="32" t="e">
        <f t="shared" si="134"/>
        <v>#DIV/0!</v>
      </c>
      <c r="CT25" s="310" t="e">
        <f t="shared" si="134"/>
        <v>#DIV/0!</v>
      </c>
      <c r="CU25" s="32" t="e">
        <f t="shared" si="134"/>
        <v>#DIV/0!</v>
      </c>
      <c r="CV25" s="310" t="e">
        <f t="shared" si="134"/>
        <v>#DIV/0!</v>
      </c>
      <c r="CW25" s="32" t="e">
        <f t="shared" si="134"/>
        <v>#DIV/0!</v>
      </c>
      <c r="CX25" s="310" t="e">
        <f t="shared" si="134"/>
        <v>#DIV/0!</v>
      </c>
      <c r="CY25" s="32" t="e">
        <f t="shared" si="134"/>
        <v>#DIV/0!</v>
      </c>
      <c r="CZ25" s="310" t="e">
        <f t="shared" si="134"/>
        <v>#DIV/0!</v>
      </c>
      <c r="DA25" s="32" t="e">
        <f t="shared" si="134"/>
        <v>#DIV/0!</v>
      </c>
      <c r="DB25" s="310" t="e">
        <f t="shared" si="134"/>
        <v>#DIV/0!</v>
      </c>
      <c r="DC25" s="32" t="e">
        <f t="shared" si="134"/>
        <v>#DIV/0!</v>
      </c>
      <c r="DD25" s="310" t="e">
        <f t="shared" si="134"/>
        <v>#DIV/0!</v>
      </c>
      <c r="DE25" s="32" t="e">
        <f t="shared" si="134"/>
        <v>#DIV/0!</v>
      </c>
      <c r="DF25" s="310" t="e">
        <f t="shared" si="134"/>
        <v>#DIV/0!</v>
      </c>
      <c r="DG25" s="32" t="e">
        <f t="shared" si="134"/>
        <v>#DIV/0!</v>
      </c>
      <c r="DH25" s="310" t="e">
        <f t="shared" si="134"/>
        <v>#DIV/0!</v>
      </c>
      <c r="DI25" s="32" t="e">
        <f t="shared" si="134"/>
        <v>#DIV/0!</v>
      </c>
      <c r="DJ25" s="310" t="e">
        <f t="shared" si="134"/>
        <v>#DIV/0!</v>
      </c>
      <c r="DK25" s="32" t="e">
        <f t="shared" si="134"/>
        <v>#DIV/0!</v>
      </c>
      <c r="DL25" s="310" t="e">
        <f t="shared" si="134"/>
        <v>#DIV/0!</v>
      </c>
      <c r="DM25" s="32" t="e">
        <f t="shared" si="134"/>
        <v>#DIV/0!</v>
      </c>
      <c r="DN25" s="310" t="e">
        <f t="shared" si="134"/>
        <v>#DIV/0!</v>
      </c>
      <c r="DO25" s="32" t="e">
        <f t="shared" si="134"/>
        <v>#DIV/0!</v>
      </c>
      <c r="DP25" s="310" t="e">
        <f t="shared" si="134"/>
        <v>#DIV/0!</v>
      </c>
      <c r="DQ25" s="32" t="e">
        <f t="shared" si="134"/>
        <v>#DIV/0!</v>
      </c>
      <c r="DR25" s="310" t="e">
        <f t="shared" si="134"/>
        <v>#DIV/0!</v>
      </c>
      <c r="DS25" s="32" t="e">
        <f t="shared" si="134"/>
        <v>#DIV/0!</v>
      </c>
      <c r="DT25" s="310" t="e">
        <f t="shared" si="134"/>
        <v>#DIV/0!</v>
      </c>
      <c r="DU25" s="32" t="e">
        <f t="shared" si="134"/>
        <v>#DIV/0!</v>
      </c>
      <c r="DV25" s="310" t="e">
        <f t="shared" si="134"/>
        <v>#DIV/0!</v>
      </c>
      <c r="DW25" s="32" t="e">
        <f t="shared" si="134"/>
        <v>#DIV/0!</v>
      </c>
      <c r="DX25" s="310" t="e">
        <f t="shared" si="134"/>
        <v>#DIV/0!</v>
      </c>
      <c r="DY25" s="32" t="e">
        <f t="shared" si="134"/>
        <v>#DIV/0!</v>
      </c>
      <c r="DZ25" s="310" t="e">
        <f t="shared" si="134"/>
        <v>#DIV/0!</v>
      </c>
      <c r="EA25" s="32" t="e">
        <f t="shared" si="134"/>
        <v>#DIV/0!</v>
      </c>
      <c r="EB25" s="310" t="e">
        <f t="shared" si="134"/>
        <v>#DIV/0!</v>
      </c>
      <c r="EC25" s="32" t="e">
        <f t="shared" si="134"/>
        <v>#DIV/0!</v>
      </c>
      <c r="ED25" s="358" t="e">
        <f t="shared" si="134"/>
        <v>#DIV/0!</v>
      </c>
      <c r="EE25" s="83"/>
    </row>
    <row r="26" spans="2:135" ht="18.75" customHeight="1" x14ac:dyDescent="0.25">
      <c r="B26" s="651"/>
      <c r="C26" s="656"/>
      <c r="D26" s="26" t="s">
        <v>67</v>
      </c>
      <c r="E26" s="27">
        <v>0</v>
      </c>
      <c r="F26" s="29">
        <v>1</v>
      </c>
      <c r="G26" s="27">
        <v>0</v>
      </c>
      <c r="H26" s="29">
        <v>1</v>
      </c>
      <c r="I26" s="27">
        <v>3</v>
      </c>
      <c r="J26" s="29">
        <v>0</v>
      </c>
      <c r="K26" s="27">
        <v>0</v>
      </c>
      <c r="L26" s="29">
        <v>0</v>
      </c>
      <c r="M26" s="27">
        <v>0</v>
      </c>
      <c r="N26" s="29">
        <v>1</v>
      </c>
      <c r="O26" s="27">
        <v>1</v>
      </c>
      <c r="P26" s="29">
        <v>1</v>
      </c>
      <c r="Q26" s="27">
        <v>2</v>
      </c>
      <c r="R26" s="29">
        <v>0</v>
      </c>
      <c r="S26" s="27">
        <v>0</v>
      </c>
      <c r="T26" s="29">
        <v>1</v>
      </c>
      <c r="U26" s="27">
        <v>1</v>
      </c>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51"/>
      <c r="C27" s="656"/>
      <c r="D27" s="26" t="s">
        <v>110</v>
      </c>
      <c r="E27" s="30">
        <f>(E26/E22)*100</f>
        <v>0</v>
      </c>
      <c r="F27" s="309">
        <f t="shared" ref="F27:L27" si="135">(F26/F22)*100</f>
        <v>5.8823529411764701</v>
      </c>
      <c r="G27" s="30">
        <f t="shared" si="135"/>
        <v>0</v>
      </c>
      <c r="H27" s="309">
        <f t="shared" si="135"/>
        <v>5</v>
      </c>
      <c r="I27" s="30">
        <f t="shared" si="135"/>
        <v>20</v>
      </c>
      <c r="J27" s="309">
        <f t="shared" si="135"/>
        <v>0</v>
      </c>
      <c r="K27" s="30">
        <f t="shared" si="135"/>
        <v>0</v>
      </c>
      <c r="L27" s="309">
        <f t="shared" si="135"/>
        <v>0</v>
      </c>
      <c r="M27" s="30">
        <f t="shared" ref="M27:X27" si="136">(M26/M22)*100</f>
        <v>0</v>
      </c>
      <c r="N27" s="309">
        <f t="shared" si="136"/>
        <v>6.666666666666667</v>
      </c>
      <c r="O27" s="30">
        <f t="shared" si="136"/>
        <v>7.1428571428571423</v>
      </c>
      <c r="P27" s="309">
        <f t="shared" si="136"/>
        <v>5.5555555555555554</v>
      </c>
      <c r="Q27" s="30">
        <f t="shared" si="136"/>
        <v>12.5</v>
      </c>
      <c r="R27" s="309">
        <f t="shared" si="136"/>
        <v>0</v>
      </c>
      <c r="S27" s="30">
        <f t="shared" si="136"/>
        <v>0</v>
      </c>
      <c r="T27" s="309">
        <f t="shared" si="136"/>
        <v>6.666666666666667</v>
      </c>
      <c r="U27" s="30">
        <f t="shared" si="136"/>
        <v>6.666666666666667</v>
      </c>
      <c r="V27" s="309" t="e">
        <f t="shared" si="136"/>
        <v>#DIV/0!</v>
      </c>
      <c r="W27" s="30" t="e">
        <f t="shared" si="136"/>
        <v>#DIV/0!</v>
      </c>
      <c r="X27" s="309" t="e">
        <f t="shared" si="136"/>
        <v>#DIV/0!</v>
      </c>
      <c r="Y27" s="30" t="e">
        <f t="shared" ref="Y27:AH27" si="137">(Y26/Y22)*100</f>
        <v>#DIV/0!</v>
      </c>
      <c r="Z27" s="309" t="e">
        <f t="shared" si="137"/>
        <v>#DIV/0!</v>
      </c>
      <c r="AA27" s="30" t="e">
        <f t="shared" si="137"/>
        <v>#DIV/0!</v>
      </c>
      <c r="AB27" s="309" t="e">
        <f t="shared" si="137"/>
        <v>#DIV/0!</v>
      </c>
      <c r="AC27" s="30" t="e">
        <f t="shared" si="137"/>
        <v>#DIV/0!</v>
      </c>
      <c r="AD27" s="309" t="e">
        <f t="shared" si="137"/>
        <v>#DIV/0!</v>
      </c>
      <c r="AE27" s="30" t="e">
        <f t="shared" si="137"/>
        <v>#DIV/0!</v>
      </c>
      <c r="AF27" s="309" t="e">
        <f t="shared" si="137"/>
        <v>#DIV/0!</v>
      </c>
      <c r="AG27" s="30" t="e">
        <f t="shared" si="137"/>
        <v>#DIV/0!</v>
      </c>
      <c r="AH27" s="309" t="e">
        <f t="shared" si="137"/>
        <v>#DIV/0!</v>
      </c>
      <c r="AI27" s="30" t="e">
        <f>(AI26/AI22)*100</f>
        <v>#DIV/0!</v>
      </c>
      <c r="AJ27" s="309" t="e">
        <f t="shared" ref="AJ27:ED27" si="138">(AJ26/AJ22)*100</f>
        <v>#DIV/0!</v>
      </c>
      <c r="AK27" s="30" t="e">
        <f t="shared" si="138"/>
        <v>#DIV/0!</v>
      </c>
      <c r="AL27" s="309" t="e">
        <f t="shared" si="138"/>
        <v>#DIV/0!</v>
      </c>
      <c r="AM27" s="30" t="e">
        <f t="shared" si="138"/>
        <v>#DIV/0!</v>
      </c>
      <c r="AN27" s="309" t="e">
        <f t="shared" si="138"/>
        <v>#DIV/0!</v>
      </c>
      <c r="AO27" s="30" t="e">
        <f t="shared" si="138"/>
        <v>#DIV/0!</v>
      </c>
      <c r="AP27" s="309" t="e">
        <f t="shared" si="138"/>
        <v>#DIV/0!</v>
      </c>
      <c r="AQ27" s="30" t="e">
        <f t="shared" si="138"/>
        <v>#DIV/0!</v>
      </c>
      <c r="AR27" s="309" t="e">
        <f t="shared" si="138"/>
        <v>#DIV/0!</v>
      </c>
      <c r="AS27" s="30" t="e">
        <f t="shared" si="138"/>
        <v>#DIV/0!</v>
      </c>
      <c r="AT27" s="309" t="e">
        <f t="shared" si="138"/>
        <v>#DIV/0!</v>
      </c>
      <c r="AU27" s="30" t="e">
        <f t="shared" si="138"/>
        <v>#DIV/0!</v>
      </c>
      <c r="AV27" s="309" t="e">
        <f t="shared" si="138"/>
        <v>#DIV/0!</v>
      </c>
      <c r="AW27" s="30" t="e">
        <f t="shared" si="138"/>
        <v>#DIV/0!</v>
      </c>
      <c r="AX27" s="309" t="e">
        <f t="shared" si="138"/>
        <v>#DIV/0!</v>
      </c>
      <c r="AY27" s="30" t="e">
        <f t="shared" si="138"/>
        <v>#DIV/0!</v>
      </c>
      <c r="AZ27" s="309" t="e">
        <f t="shared" si="138"/>
        <v>#DIV/0!</v>
      </c>
      <c r="BA27" s="30" t="e">
        <f t="shared" si="138"/>
        <v>#DIV/0!</v>
      </c>
      <c r="BB27" s="309" t="e">
        <f t="shared" si="138"/>
        <v>#DIV/0!</v>
      </c>
      <c r="BC27" s="30" t="e">
        <f t="shared" si="138"/>
        <v>#DIV/0!</v>
      </c>
      <c r="BD27" s="309" t="e">
        <f t="shared" si="138"/>
        <v>#DIV/0!</v>
      </c>
      <c r="BE27" s="30" t="e">
        <f t="shared" si="138"/>
        <v>#DIV/0!</v>
      </c>
      <c r="BF27" s="309" t="e">
        <f t="shared" si="138"/>
        <v>#DIV/0!</v>
      </c>
      <c r="BG27" s="30" t="e">
        <f t="shared" si="138"/>
        <v>#DIV/0!</v>
      </c>
      <c r="BH27" s="309" t="e">
        <f t="shared" si="138"/>
        <v>#DIV/0!</v>
      </c>
      <c r="BI27" s="30" t="e">
        <f t="shared" si="138"/>
        <v>#DIV/0!</v>
      </c>
      <c r="BJ27" s="309" t="e">
        <f t="shared" si="138"/>
        <v>#DIV/0!</v>
      </c>
      <c r="BK27" s="30" t="e">
        <f t="shared" si="138"/>
        <v>#DIV/0!</v>
      </c>
      <c r="BL27" s="309" t="e">
        <f t="shared" si="138"/>
        <v>#DIV/0!</v>
      </c>
      <c r="BM27" s="30" t="e">
        <f t="shared" si="138"/>
        <v>#DIV/0!</v>
      </c>
      <c r="BN27" s="309" t="e">
        <f t="shared" si="138"/>
        <v>#DIV/0!</v>
      </c>
      <c r="BO27" s="30" t="e">
        <f t="shared" si="138"/>
        <v>#DIV/0!</v>
      </c>
      <c r="BP27" s="309" t="e">
        <f t="shared" si="138"/>
        <v>#DIV/0!</v>
      </c>
      <c r="BQ27" s="30" t="e">
        <f t="shared" si="138"/>
        <v>#DIV/0!</v>
      </c>
      <c r="BR27" s="309" t="e">
        <f t="shared" si="138"/>
        <v>#DIV/0!</v>
      </c>
      <c r="BS27" s="30" t="e">
        <f t="shared" si="138"/>
        <v>#DIV/0!</v>
      </c>
      <c r="BT27" s="309" t="e">
        <f t="shared" si="138"/>
        <v>#DIV/0!</v>
      </c>
      <c r="BU27" s="30" t="e">
        <f t="shared" si="138"/>
        <v>#DIV/0!</v>
      </c>
      <c r="BV27" s="309" t="e">
        <f t="shared" si="138"/>
        <v>#DIV/0!</v>
      </c>
      <c r="BW27" s="30" t="e">
        <f t="shared" si="138"/>
        <v>#DIV/0!</v>
      </c>
      <c r="BX27" s="309" t="e">
        <f t="shared" si="138"/>
        <v>#DIV/0!</v>
      </c>
      <c r="BY27" s="30" t="e">
        <f t="shared" si="138"/>
        <v>#DIV/0!</v>
      </c>
      <c r="BZ27" s="309" t="e">
        <f t="shared" si="138"/>
        <v>#DIV/0!</v>
      </c>
      <c r="CA27" s="30" t="e">
        <f t="shared" si="138"/>
        <v>#DIV/0!</v>
      </c>
      <c r="CB27" s="309" t="e">
        <f t="shared" si="138"/>
        <v>#DIV/0!</v>
      </c>
      <c r="CC27" s="30" t="e">
        <f t="shared" si="138"/>
        <v>#DIV/0!</v>
      </c>
      <c r="CD27" s="309" t="e">
        <f t="shared" si="138"/>
        <v>#DIV/0!</v>
      </c>
      <c r="CE27" s="30" t="e">
        <f t="shared" si="138"/>
        <v>#DIV/0!</v>
      </c>
      <c r="CF27" s="309" t="e">
        <f t="shared" si="138"/>
        <v>#DIV/0!</v>
      </c>
      <c r="CG27" s="30" t="e">
        <f t="shared" si="138"/>
        <v>#DIV/0!</v>
      </c>
      <c r="CH27" s="309" t="e">
        <f t="shared" si="138"/>
        <v>#DIV/0!</v>
      </c>
      <c r="CI27" s="30" t="e">
        <f t="shared" si="138"/>
        <v>#DIV/0!</v>
      </c>
      <c r="CJ27" s="309" t="e">
        <f t="shared" si="138"/>
        <v>#DIV/0!</v>
      </c>
      <c r="CK27" s="30" t="e">
        <f t="shared" si="138"/>
        <v>#DIV/0!</v>
      </c>
      <c r="CL27" s="309" t="e">
        <f t="shared" si="138"/>
        <v>#DIV/0!</v>
      </c>
      <c r="CM27" s="30" t="e">
        <f t="shared" si="138"/>
        <v>#DIV/0!</v>
      </c>
      <c r="CN27" s="309" t="e">
        <f t="shared" si="138"/>
        <v>#DIV/0!</v>
      </c>
      <c r="CO27" s="30" t="e">
        <f t="shared" si="138"/>
        <v>#DIV/0!</v>
      </c>
      <c r="CP27" s="309" t="e">
        <f t="shared" si="138"/>
        <v>#DIV/0!</v>
      </c>
      <c r="CQ27" s="30" t="e">
        <f t="shared" si="138"/>
        <v>#DIV/0!</v>
      </c>
      <c r="CR27" s="309" t="e">
        <f t="shared" si="138"/>
        <v>#DIV/0!</v>
      </c>
      <c r="CS27" s="30" t="e">
        <f t="shared" si="138"/>
        <v>#DIV/0!</v>
      </c>
      <c r="CT27" s="309" t="e">
        <f t="shared" si="138"/>
        <v>#DIV/0!</v>
      </c>
      <c r="CU27" s="30" t="e">
        <f t="shared" si="138"/>
        <v>#DIV/0!</v>
      </c>
      <c r="CV27" s="309" t="e">
        <f t="shared" si="138"/>
        <v>#DIV/0!</v>
      </c>
      <c r="CW27" s="30" t="e">
        <f t="shared" si="138"/>
        <v>#DIV/0!</v>
      </c>
      <c r="CX27" s="309" t="e">
        <f t="shared" si="138"/>
        <v>#DIV/0!</v>
      </c>
      <c r="CY27" s="30" t="e">
        <f t="shared" si="138"/>
        <v>#DIV/0!</v>
      </c>
      <c r="CZ27" s="309" t="e">
        <f t="shared" si="138"/>
        <v>#DIV/0!</v>
      </c>
      <c r="DA27" s="30" t="e">
        <f t="shared" si="138"/>
        <v>#DIV/0!</v>
      </c>
      <c r="DB27" s="309" t="e">
        <f t="shared" si="138"/>
        <v>#DIV/0!</v>
      </c>
      <c r="DC27" s="30" t="e">
        <f t="shared" si="138"/>
        <v>#DIV/0!</v>
      </c>
      <c r="DD27" s="309" t="e">
        <f t="shared" si="138"/>
        <v>#DIV/0!</v>
      </c>
      <c r="DE27" s="30" t="e">
        <f t="shared" si="138"/>
        <v>#DIV/0!</v>
      </c>
      <c r="DF27" s="309" t="e">
        <f t="shared" si="138"/>
        <v>#DIV/0!</v>
      </c>
      <c r="DG27" s="30" t="e">
        <f t="shared" si="138"/>
        <v>#DIV/0!</v>
      </c>
      <c r="DH27" s="309" t="e">
        <f t="shared" si="138"/>
        <v>#DIV/0!</v>
      </c>
      <c r="DI27" s="30" t="e">
        <f t="shared" si="138"/>
        <v>#DIV/0!</v>
      </c>
      <c r="DJ27" s="309" t="e">
        <f t="shared" si="138"/>
        <v>#DIV/0!</v>
      </c>
      <c r="DK27" s="30" t="e">
        <f t="shared" si="138"/>
        <v>#DIV/0!</v>
      </c>
      <c r="DL27" s="309" t="e">
        <f t="shared" si="138"/>
        <v>#DIV/0!</v>
      </c>
      <c r="DM27" s="30" t="e">
        <f t="shared" si="138"/>
        <v>#DIV/0!</v>
      </c>
      <c r="DN27" s="309" t="e">
        <f t="shared" si="138"/>
        <v>#DIV/0!</v>
      </c>
      <c r="DO27" s="30" t="e">
        <f t="shared" si="138"/>
        <v>#DIV/0!</v>
      </c>
      <c r="DP27" s="309" t="e">
        <f t="shared" si="138"/>
        <v>#DIV/0!</v>
      </c>
      <c r="DQ27" s="30" t="e">
        <f t="shared" si="138"/>
        <v>#DIV/0!</v>
      </c>
      <c r="DR27" s="309" t="e">
        <f t="shared" si="138"/>
        <v>#DIV/0!</v>
      </c>
      <c r="DS27" s="30" t="e">
        <f t="shared" si="138"/>
        <v>#DIV/0!</v>
      </c>
      <c r="DT27" s="309" t="e">
        <f>(DT26/DT22)*100</f>
        <v>#DIV/0!</v>
      </c>
      <c r="DU27" s="30" t="e">
        <f t="shared" si="138"/>
        <v>#DIV/0!</v>
      </c>
      <c r="DV27" s="309" t="e">
        <f t="shared" si="138"/>
        <v>#DIV/0!</v>
      </c>
      <c r="DW27" s="30" t="e">
        <f t="shared" si="138"/>
        <v>#DIV/0!</v>
      </c>
      <c r="DX27" s="309" t="e">
        <f t="shared" si="138"/>
        <v>#DIV/0!</v>
      </c>
      <c r="DY27" s="30" t="e">
        <f t="shared" si="138"/>
        <v>#DIV/0!</v>
      </c>
      <c r="DZ27" s="309" t="e">
        <f t="shared" si="138"/>
        <v>#DIV/0!</v>
      </c>
      <c r="EA27" s="30" t="e">
        <f t="shared" si="138"/>
        <v>#DIV/0!</v>
      </c>
      <c r="EB27" s="309" t="e">
        <f t="shared" si="138"/>
        <v>#DIV/0!</v>
      </c>
      <c r="EC27" s="30" t="e">
        <f t="shared" si="138"/>
        <v>#DIV/0!</v>
      </c>
      <c r="ED27" s="31" t="e">
        <f t="shared" si="138"/>
        <v>#DIV/0!</v>
      </c>
      <c r="EE27" s="82"/>
    </row>
    <row r="28" spans="2:135" ht="18" customHeight="1" x14ac:dyDescent="0.25">
      <c r="B28" s="651"/>
      <c r="C28" s="656"/>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53"/>
      <c r="C29" s="657"/>
      <c r="D29" s="33" t="s">
        <v>108</v>
      </c>
      <c r="E29" s="34">
        <v>32.299999999999997</v>
      </c>
      <c r="F29" s="36">
        <v>29.4</v>
      </c>
      <c r="G29" s="34">
        <v>35</v>
      </c>
      <c r="H29" s="36">
        <v>36</v>
      </c>
      <c r="I29" s="34">
        <v>30</v>
      </c>
      <c r="J29" s="36">
        <v>29</v>
      </c>
      <c r="K29" s="34">
        <v>29</v>
      </c>
      <c r="L29" s="36">
        <v>34</v>
      </c>
      <c r="M29" s="34">
        <v>30</v>
      </c>
      <c r="N29" s="36">
        <v>33</v>
      </c>
      <c r="O29" s="34">
        <v>30</v>
      </c>
      <c r="P29" s="36">
        <v>30</v>
      </c>
      <c r="Q29" s="34">
        <v>28</v>
      </c>
      <c r="R29" s="36">
        <v>30</v>
      </c>
      <c r="S29" s="34">
        <v>30</v>
      </c>
      <c r="T29" s="36">
        <v>40</v>
      </c>
      <c r="U29" s="34">
        <v>36</v>
      </c>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49" t="s">
        <v>4</v>
      </c>
      <c r="C30" s="655"/>
      <c r="D30" s="39" t="s">
        <v>29</v>
      </c>
      <c r="E30" s="41">
        <v>5</v>
      </c>
      <c r="F30" s="42">
        <v>1</v>
      </c>
      <c r="G30" s="41">
        <v>2</v>
      </c>
      <c r="H30" s="42">
        <v>3</v>
      </c>
      <c r="I30" s="41">
        <v>3</v>
      </c>
      <c r="J30" s="42">
        <v>10</v>
      </c>
      <c r="K30" s="41">
        <v>0</v>
      </c>
      <c r="L30" s="42">
        <v>14</v>
      </c>
      <c r="M30" s="41">
        <v>0</v>
      </c>
      <c r="N30" s="42">
        <v>8</v>
      </c>
      <c r="O30" s="41">
        <v>2</v>
      </c>
      <c r="P30" s="42">
        <v>7</v>
      </c>
      <c r="Q30" s="41">
        <v>6</v>
      </c>
      <c r="R30" s="42">
        <v>6</v>
      </c>
      <c r="S30" s="41">
        <v>0</v>
      </c>
      <c r="T30" s="42">
        <v>2</v>
      </c>
      <c r="U30" s="41">
        <v>3</v>
      </c>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51"/>
      <c r="C31" s="656"/>
      <c r="D31" s="43" t="s">
        <v>31</v>
      </c>
      <c r="E31" s="45">
        <v>8</v>
      </c>
      <c r="F31" s="46">
        <v>9</v>
      </c>
      <c r="G31" s="45">
        <v>16</v>
      </c>
      <c r="H31" s="46">
        <v>11</v>
      </c>
      <c r="I31" s="45">
        <v>12</v>
      </c>
      <c r="J31" s="46">
        <v>5</v>
      </c>
      <c r="K31" s="45">
        <v>10</v>
      </c>
      <c r="L31" s="46">
        <v>4</v>
      </c>
      <c r="M31" s="45">
        <v>17</v>
      </c>
      <c r="N31" s="46">
        <v>3</v>
      </c>
      <c r="O31" s="45">
        <v>8</v>
      </c>
      <c r="P31" s="46">
        <v>6</v>
      </c>
      <c r="Q31" s="45">
        <v>7</v>
      </c>
      <c r="R31" s="46">
        <v>7</v>
      </c>
      <c r="S31" s="45">
        <v>6</v>
      </c>
      <c r="T31" s="46">
        <v>4</v>
      </c>
      <c r="U31" s="45">
        <v>4</v>
      </c>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51"/>
      <c r="C32" s="656"/>
      <c r="D32" s="43" t="s">
        <v>30</v>
      </c>
      <c r="E32" s="45">
        <v>2</v>
      </c>
      <c r="F32" s="46">
        <v>7</v>
      </c>
      <c r="G32" s="45">
        <v>0</v>
      </c>
      <c r="H32" s="46">
        <v>6</v>
      </c>
      <c r="I32" s="45"/>
      <c r="J32" s="46">
        <v>6</v>
      </c>
      <c r="K32" s="45">
        <v>7</v>
      </c>
      <c r="L32" s="46">
        <v>0</v>
      </c>
      <c r="M32" s="45">
        <v>1</v>
      </c>
      <c r="N32" s="46">
        <v>3</v>
      </c>
      <c r="O32" s="45">
        <v>3</v>
      </c>
      <c r="P32" s="46">
        <v>4</v>
      </c>
      <c r="Q32" s="45">
        <v>2</v>
      </c>
      <c r="R32" s="46">
        <v>7</v>
      </c>
      <c r="S32" s="45">
        <v>6</v>
      </c>
      <c r="T32" s="46">
        <v>7</v>
      </c>
      <c r="U32" s="45">
        <v>6</v>
      </c>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51"/>
      <c r="C33" s="656"/>
      <c r="D33" s="452" t="s">
        <v>15</v>
      </c>
      <c r="E33" s="453">
        <v>0</v>
      </c>
      <c r="F33" s="454">
        <v>0</v>
      </c>
      <c r="G33" s="453">
        <v>0</v>
      </c>
      <c r="H33" s="454">
        <v>1</v>
      </c>
      <c r="I33" s="453"/>
      <c r="J33" s="454">
        <v>1</v>
      </c>
      <c r="K33" s="453">
        <v>1</v>
      </c>
      <c r="L33" s="454">
        <v>0</v>
      </c>
      <c r="M33" s="453">
        <v>0</v>
      </c>
      <c r="N33" s="454">
        <v>1</v>
      </c>
      <c r="O33" s="453">
        <v>1</v>
      </c>
      <c r="P33" s="454">
        <v>1</v>
      </c>
      <c r="Q33" s="453">
        <v>2</v>
      </c>
      <c r="R33" s="454">
        <v>3</v>
      </c>
      <c r="S33" s="453">
        <v>4</v>
      </c>
      <c r="T33" s="454">
        <v>2</v>
      </c>
      <c r="U33" s="453">
        <v>2</v>
      </c>
      <c r="V33" s="454"/>
      <c r="W33" s="453"/>
      <c r="X33" s="454"/>
      <c r="Y33" s="453"/>
      <c r="Z33" s="454"/>
      <c r="AA33" s="453"/>
      <c r="AB33" s="454"/>
      <c r="AC33" s="453"/>
      <c r="AD33" s="454"/>
      <c r="AE33" s="453"/>
      <c r="AF33" s="454"/>
      <c r="AG33" s="453"/>
      <c r="AH33" s="454"/>
      <c r="AI33" s="453"/>
      <c r="AJ33" s="454"/>
      <c r="AK33" s="453"/>
      <c r="AL33" s="454"/>
      <c r="AM33" s="453"/>
      <c r="AN33" s="454"/>
      <c r="AO33" s="453"/>
      <c r="AP33" s="454"/>
      <c r="AQ33" s="453"/>
      <c r="AR33" s="454"/>
      <c r="AS33" s="453"/>
      <c r="AT33" s="454"/>
      <c r="AU33" s="453"/>
      <c r="AV33" s="454"/>
      <c r="AW33" s="453"/>
      <c r="AX33" s="454"/>
      <c r="AY33" s="453"/>
      <c r="AZ33" s="454"/>
      <c r="BA33" s="453"/>
      <c r="BB33" s="454"/>
      <c r="BC33" s="453"/>
      <c r="BD33" s="454"/>
      <c r="BE33" s="453"/>
      <c r="BF33" s="454"/>
      <c r="BG33" s="453"/>
      <c r="BH33" s="454"/>
      <c r="BI33" s="453"/>
      <c r="BJ33" s="454"/>
      <c r="BK33" s="453"/>
      <c r="BL33" s="454"/>
      <c r="BM33" s="453"/>
      <c r="BN33" s="454"/>
      <c r="BO33" s="453"/>
      <c r="BP33" s="454"/>
      <c r="BQ33" s="453"/>
      <c r="BR33" s="454"/>
      <c r="BS33" s="453"/>
      <c r="BT33" s="454"/>
      <c r="BU33" s="453"/>
      <c r="BV33" s="454"/>
      <c r="BW33" s="453"/>
      <c r="BX33" s="454"/>
      <c r="BY33" s="453"/>
      <c r="BZ33" s="454"/>
      <c r="CA33" s="453"/>
      <c r="CB33" s="454"/>
      <c r="CC33" s="453"/>
      <c r="CD33" s="454"/>
      <c r="CE33" s="453"/>
      <c r="CF33" s="454"/>
      <c r="CG33" s="453"/>
      <c r="CH33" s="454"/>
      <c r="CI33" s="453"/>
      <c r="CJ33" s="454"/>
      <c r="CK33" s="453"/>
      <c r="CL33" s="454"/>
      <c r="CM33" s="453"/>
      <c r="CN33" s="454"/>
      <c r="CO33" s="453"/>
      <c r="CP33" s="454"/>
      <c r="CQ33" s="453"/>
      <c r="CR33" s="454"/>
      <c r="CS33" s="453"/>
      <c r="CT33" s="454"/>
      <c r="CU33" s="453"/>
      <c r="CV33" s="454"/>
      <c r="CW33" s="453"/>
      <c r="CX33" s="454"/>
      <c r="CY33" s="453"/>
      <c r="CZ33" s="454"/>
      <c r="DA33" s="453"/>
      <c r="DB33" s="454"/>
      <c r="DC33" s="453"/>
      <c r="DD33" s="454"/>
      <c r="DE33" s="453"/>
      <c r="DF33" s="454"/>
      <c r="DG33" s="453"/>
      <c r="DH33" s="454"/>
      <c r="DI33" s="453"/>
      <c r="DJ33" s="454"/>
      <c r="DK33" s="453"/>
      <c r="DL33" s="454"/>
      <c r="DM33" s="453"/>
      <c r="DN33" s="454"/>
      <c r="DO33" s="453"/>
      <c r="DP33" s="454"/>
      <c r="DQ33" s="453"/>
      <c r="DR33" s="454"/>
      <c r="DS33" s="453"/>
      <c r="DT33" s="454"/>
      <c r="DU33" s="453"/>
      <c r="DV33" s="454"/>
      <c r="DW33" s="453"/>
      <c r="DX33" s="454"/>
      <c r="DY33" s="453"/>
      <c r="DZ33" s="454"/>
      <c r="EA33" s="453"/>
      <c r="EB33" s="454"/>
      <c r="EC33" s="453"/>
      <c r="ED33" s="455"/>
      <c r="EE33" s="84"/>
    </row>
    <row r="34" spans="2:135" ht="18" customHeight="1" thickBot="1" x14ac:dyDescent="0.3">
      <c r="B34" s="653"/>
      <c r="C34" s="657"/>
      <c r="D34" s="47" t="s">
        <v>420</v>
      </c>
      <c r="E34" s="48">
        <f>SUM(E30:E33)</f>
        <v>15</v>
      </c>
      <c r="F34" s="48">
        <f t="shared" ref="F34:BQ34" si="139">SUM(F30:F33)</f>
        <v>17</v>
      </c>
      <c r="G34" s="48">
        <f t="shared" si="139"/>
        <v>18</v>
      </c>
      <c r="H34" s="48">
        <f t="shared" si="139"/>
        <v>21</v>
      </c>
      <c r="I34" s="48">
        <f t="shared" si="139"/>
        <v>15</v>
      </c>
      <c r="J34" s="48">
        <f t="shared" si="139"/>
        <v>22</v>
      </c>
      <c r="K34" s="48">
        <f t="shared" si="139"/>
        <v>18</v>
      </c>
      <c r="L34" s="48">
        <f t="shared" si="139"/>
        <v>18</v>
      </c>
      <c r="M34" s="48">
        <f t="shared" si="139"/>
        <v>18</v>
      </c>
      <c r="N34" s="48">
        <f t="shared" si="139"/>
        <v>15</v>
      </c>
      <c r="O34" s="48">
        <f t="shared" si="139"/>
        <v>14</v>
      </c>
      <c r="P34" s="48">
        <f t="shared" si="139"/>
        <v>18</v>
      </c>
      <c r="Q34" s="48">
        <f t="shared" si="139"/>
        <v>17</v>
      </c>
      <c r="R34" s="48">
        <f t="shared" si="139"/>
        <v>23</v>
      </c>
      <c r="S34" s="48">
        <f t="shared" si="139"/>
        <v>16</v>
      </c>
      <c r="T34" s="48">
        <f t="shared" si="139"/>
        <v>15</v>
      </c>
      <c r="U34" s="48">
        <f t="shared" si="139"/>
        <v>15</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49" t="s">
        <v>5</v>
      </c>
      <c r="C35" s="655"/>
      <c r="D35" s="262" t="s">
        <v>28</v>
      </c>
      <c r="E35" s="279" t="s">
        <v>559</v>
      </c>
      <c r="F35" s="311" t="s">
        <v>559</v>
      </c>
      <c r="G35" s="279" t="s">
        <v>559</v>
      </c>
      <c r="H35" s="311" t="s">
        <v>559</v>
      </c>
      <c r="I35" s="279" t="s">
        <v>559</v>
      </c>
      <c r="J35" s="311" t="s">
        <v>559</v>
      </c>
      <c r="K35" s="279" t="s">
        <v>559</v>
      </c>
      <c r="L35" s="311" t="s">
        <v>559</v>
      </c>
      <c r="M35" s="279" t="s">
        <v>559</v>
      </c>
      <c r="N35" s="311" t="s">
        <v>560</v>
      </c>
      <c r="O35" s="279" t="s">
        <v>559</v>
      </c>
      <c r="P35" s="311" t="s">
        <v>559</v>
      </c>
      <c r="Q35" s="279" t="s">
        <v>560</v>
      </c>
      <c r="R35" s="311" t="s">
        <v>559</v>
      </c>
      <c r="S35" s="279" t="s">
        <v>559</v>
      </c>
      <c r="T35" s="311" t="s">
        <v>559</v>
      </c>
      <c r="U35" s="279" t="s">
        <v>559</v>
      </c>
      <c r="V35" s="311"/>
      <c r="W35" s="279"/>
      <c r="X35" s="311"/>
      <c r="Y35" s="279"/>
      <c r="Z35" s="311"/>
      <c r="AA35" s="279"/>
      <c r="AB35" s="311"/>
      <c r="AC35" s="279"/>
      <c r="AD35" s="311"/>
      <c r="AE35" s="279"/>
      <c r="AF35" s="311"/>
      <c r="AG35" s="279"/>
      <c r="AH35" s="311"/>
      <c r="AI35" s="279"/>
      <c r="AJ35" s="311"/>
      <c r="AK35" s="279"/>
      <c r="AL35" s="311"/>
      <c r="AM35" s="279"/>
      <c r="AN35" s="311"/>
      <c r="AO35" s="279"/>
      <c r="AP35" s="311"/>
      <c r="AQ35" s="279"/>
      <c r="AR35" s="311"/>
      <c r="AS35" s="279"/>
      <c r="AT35" s="311"/>
      <c r="AU35" s="279"/>
      <c r="AV35" s="311"/>
      <c r="AW35" s="279"/>
      <c r="AX35" s="311"/>
      <c r="AY35" s="279"/>
      <c r="AZ35" s="311"/>
      <c r="BA35" s="279"/>
      <c r="BB35" s="311"/>
      <c r="BC35" s="279"/>
      <c r="BD35" s="311"/>
      <c r="BE35" s="279"/>
      <c r="BF35" s="311"/>
      <c r="BG35" s="279"/>
      <c r="BH35" s="311"/>
      <c r="BI35" s="279"/>
      <c r="BJ35" s="311"/>
      <c r="BK35" s="279"/>
      <c r="BL35" s="311"/>
      <c r="BM35" s="279"/>
      <c r="BN35" s="311"/>
      <c r="BO35" s="279"/>
      <c r="BP35" s="311"/>
      <c r="BQ35" s="279"/>
      <c r="BR35" s="311"/>
      <c r="BS35" s="279"/>
      <c r="BT35" s="311"/>
      <c r="BU35" s="279"/>
      <c r="BV35" s="311"/>
      <c r="BW35" s="279"/>
      <c r="BX35" s="311"/>
      <c r="BY35" s="279"/>
      <c r="BZ35" s="311"/>
      <c r="CA35" s="279"/>
      <c r="CB35" s="311"/>
      <c r="CC35" s="279"/>
      <c r="CD35" s="311"/>
      <c r="CE35" s="279"/>
      <c r="CF35" s="311"/>
      <c r="CG35" s="279"/>
      <c r="CH35" s="311"/>
      <c r="CI35" s="279"/>
      <c r="CJ35" s="311"/>
      <c r="CK35" s="279"/>
      <c r="CL35" s="311"/>
      <c r="CM35" s="279"/>
      <c r="CN35" s="311"/>
      <c r="CO35" s="279"/>
      <c r="CP35" s="311"/>
      <c r="CQ35" s="279"/>
      <c r="CR35" s="311"/>
      <c r="CS35" s="279"/>
      <c r="CT35" s="311"/>
      <c r="CU35" s="279"/>
      <c r="CV35" s="311"/>
      <c r="CW35" s="279"/>
      <c r="CX35" s="311"/>
      <c r="CY35" s="279"/>
      <c r="CZ35" s="311"/>
      <c r="DA35" s="279"/>
      <c r="DB35" s="311"/>
      <c r="DC35" s="279"/>
      <c r="DD35" s="311"/>
      <c r="DE35" s="279"/>
      <c r="DF35" s="311"/>
      <c r="DG35" s="279"/>
      <c r="DH35" s="311"/>
      <c r="DI35" s="279"/>
      <c r="DJ35" s="311"/>
      <c r="DK35" s="279"/>
      <c r="DL35" s="311"/>
      <c r="DM35" s="279"/>
      <c r="DN35" s="311"/>
      <c r="DO35" s="279"/>
      <c r="DP35" s="311"/>
      <c r="DQ35" s="279"/>
      <c r="DR35" s="311"/>
      <c r="DS35" s="279"/>
      <c r="DT35" s="311"/>
      <c r="DU35" s="279"/>
      <c r="DV35" s="311"/>
      <c r="DW35" s="279"/>
      <c r="DX35" s="311"/>
      <c r="DY35" s="279"/>
      <c r="DZ35" s="311"/>
      <c r="EA35" s="279"/>
      <c r="EB35" s="311"/>
      <c r="EC35" s="279"/>
      <c r="ED35" s="359"/>
      <c r="EE35" s="85"/>
    </row>
    <row r="36" spans="2:135" ht="18" customHeight="1" x14ac:dyDescent="0.25">
      <c r="B36" s="651"/>
      <c r="C36" s="656"/>
      <c r="D36" s="49" t="s">
        <v>27</v>
      </c>
      <c r="E36" s="51" t="s">
        <v>559</v>
      </c>
      <c r="F36" s="52" t="s">
        <v>559</v>
      </c>
      <c r="G36" s="51" t="s">
        <v>559</v>
      </c>
      <c r="H36" s="52" t="s">
        <v>559</v>
      </c>
      <c r="I36" s="51" t="s">
        <v>559</v>
      </c>
      <c r="J36" s="52" t="s">
        <v>559</v>
      </c>
      <c r="K36" s="51" t="s">
        <v>559</v>
      </c>
      <c r="L36" s="52" t="s">
        <v>559</v>
      </c>
      <c r="M36" s="51" t="s">
        <v>559</v>
      </c>
      <c r="N36" s="52" t="s">
        <v>559</v>
      </c>
      <c r="O36" s="51" t="s">
        <v>559</v>
      </c>
      <c r="P36" s="52" t="s">
        <v>559</v>
      </c>
      <c r="Q36" s="51" t="s">
        <v>559</v>
      </c>
      <c r="R36" s="52" t="s">
        <v>559</v>
      </c>
      <c r="S36" s="51" t="s">
        <v>559</v>
      </c>
      <c r="T36" s="52" t="s">
        <v>559</v>
      </c>
      <c r="U36" s="51" t="s">
        <v>559</v>
      </c>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51"/>
      <c r="C37" s="656"/>
      <c r="D37" s="49" t="s">
        <v>70</v>
      </c>
      <c r="E37" s="51" t="s">
        <v>560</v>
      </c>
      <c r="F37" s="52" t="s">
        <v>560</v>
      </c>
      <c r="G37" s="51" t="s">
        <v>559</v>
      </c>
      <c r="H37" s="52" t="s">
        <v>559</v>
      </c>
      <c r="I37" s="51" t="s">
        <v>560</v>
      </c>
      <c r="J37" s="52" t="s">
        <v>560</v>
      </c>
      <c r="K37" s="51" t="s">
        <v>560</v>
      </c>
      <c r="L37" s="52" t="s">
        <v>560</v>
      </c>
      <c r="M37" s="51" t="s">
        <v>560</v>
      </c>
      <c r="N37" s="52" t="s">
        <v>560</v>
      </c>
      <c r="O37" s="51" t="s">
        <v>560</v>
      </c>
      <c r="P37" s="52" t="s">
        <v>560</v>
      </c>
      <c r="Q37" s="51" t="s">
        <v>560</v>
      </c>
      <c r="R37" s="52" t="s">
        <v>560</v>
      </c>
      <c r="S37" s="51" t="s">
        <v>560</v>
      </c>
      <c r="T37" s="52" t="s">
        <v>560</v>
      </c>
      <c r="U37" s="51" t="s">
        <v>559</v>
      </c>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51"/>
      <c r="C38" s="656"/>
      <c r="D38" s="49" t="s">
        <v>26</v>
      </c>
      <c r="E38" s="51" t="s">
        <v>560</v>
      </c>
      <c r="F38" s="52" t="s">
        <v>560</v>
      </c>
      <c r="G38" s="51" t="s">
        <v>559</v>
      </c>
      <c r="H38" s="52" t="s">
        <v>559</v>
      </c>
      <c r="I38" s="51" t="s">
        <v>560</v>
      </c>
      <c r="J38" s="52" t="s">
        <v>560</v>
      </c>
      <c r="K38" s="51" t="s">
        <v>560</v>
      </c>
      <c r="L38" s="52" t="s">
        <v>560</v>
      </c>
      <c r="M38" s="51" t="s">
        <v>560</v>
      </c>
      <c r="N38" s="52" t="s">
        <v>560</v>
      </c>
      <c r="O38" s="51" t="s">
        <v>560</v>
      </c>
      <c r="P38" s="52" t="s">
        <v>560</v>
      </c>
      <c r="Q38" s="51" t="s">
        <v>560</v>
      </c>
      <c r="R38" s="52" t="s">
        <v>560</v>
      </c>
      <c r="S38" s="51" t="s">
        <v>560</v>
      </c>
      <c r="T38" s="52" t="s">
        <v>559</v>
      </c>
      <c r="U38" s="51" t="s">
        <v>559</v>
      </c>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53"/>
      <c r="C39" s="657"/>
      <c r="D39" s="263" t="s">
        <v>6</v>
      </c>
      <c r="E39" s="54" t="s">
        <v>561</v>
      </c>
      <c r="F39" s="312" t="s">
        <v>561</v>
      </c>
      <c r="G39" s="54" t="s">
        <v>561</v>
      </c>
      <c r="H39" s="312" t="s">
        <v>561</v>
      </c>
      <c r="I39" s="54" t="s">
        <v>561</v>
      </c>
      <c r="J39" s="312" t="s">
        <v>561</v>
      </c>
      <c r="K39" s="54" t="s">
        <v>561</v>
      </c>
      <c r="L39" s="312" t="s">
        <v>561</v>
      </c>
      <c r="M39" s="54" t="s">
        <v>561</v>
      </c>
      <c r="N39" s="312" t="s">
        <v>561</v>
      </c>
      <c r="O39" s="54" t="s">
        <v>561</v>
      </c>
      <c r="P39" s="312" t="s">
        <v>561</v>
      </c>
      <c r="Q39" s="54" t="s">
        <v>561</v>
      </c>
      <c r="R39" s="312" t="s">
        <v>561</v>
      </c>
      <c r="S39" s="54" t="s">
        <v>561</v>
      </c>
      <c r="T39" s="312" t="s">
        <v>561</v>
      </c>
      <c r="U39" s="54" t="s">
        <v>561</v>
      </c>
      <c r="V39" s="312"/>
      <c r="W39" s="54"/>
      <c r="X39" s="312"/>
      <c r="Y39" s="54"/>
      <c r="Z39" s="312"/>
      <c r="AA39" s="54"/>
      <c r="AB39" s="312"/>
      <c r="AC39" s="54"/>
      <c r="AD39" s="312"/>
      <c r="AE39" s="54"/>
      <c r="AF39" s="312"/>
      <c r="AG39" s="54"/>
      <c r="AH39" s="312"/>
      <c r="AI39" s="54"/>
      <c r="AJ39" s="312"/>
      <c r="AK39" s="54"/>
      <c r="AL39" s="312"/>
      <c r="AM39" s="54"/>
      <c r="AN39" s="312"/>
      <c r="AO39" s="54"/>
      <c r="AP39" s="312"/>
      <c r="AQ39" s="54"/>
      <c r="AR39" s="312"/>
      <c r="AS39" s="54"/>
      <c r="AT39" s="312"/>
      <c r="AU39" s="54"/>
      <c r="AV39" s="312"/>
      <c r="AW39" s="54"/>
      <c r="AX39" s="312"/>
      <c r="AY39" s="54"/>
      <c r="AZ39" s="312"/>
      <c r="BA39" s="54"/>
      <c r="BB39" s="312"/>
      <c r="BC39" s="54"/>
      <c r="BD39" s="312"/>
      <c r="BE39" s="54"/>
      <c r="BF39" s="312"/>
      <c r="BG39" s="54"/>
      <c r="BH39" s="312"/>
      <c r="BI39" s="54"/>
      <c r="BJ39" s="312"/>
      <c r="BK39" s="54"/>
      <c r="BL39" s="312"/>
      <c r="BM39" s="54"/>
      <c r="BN39" s="312"/>
      <c r="BO39" s="54"/>
      <c r="BP39" s="312"/>
      <c r="BQ39" s="54"/>
      <c r="BR39" s="312"/>
      <c r="BS39" s="54"/>
      <c r="BT39" s="312"/>
      <c r="BU39" s="54"/>
      <c r="BV39" s="312"/>
      <c r="BW39" s="54"/>
      <c r="BX39" s="312"/>
      <c r="BY39" s="54"/>
      <c r="BZ39" s="312"/>
      <c r="CA39" s="54"/>
      <c r="CB39" s="312"/>
      <c r="CC39" s="54"/>
      <c r="CD39" s="312"/>
      <c r="CE39" s="54"/>
      <c r="CF39" s="312"/>
      <c r="CG39" s="54"/>
      <c r="CH39" s="312"/>
      <c r="CI39" s="54"/>
      <c r="CJ39" s="312"/>
      <c r="CK39" s="54"/>
      <c r="CL39" s="312"/>
      <c r="CM39" s="54"/>
      <c r="CN39" s="312"/>
      <c r="CO39" s="54"/>
      <c r="CP39" s="312"/>
      <c r="CQ39" s="54"/>
      <c r="CR39" s="312"/>
      <c r="CS39" s="54"/>
      <c r="CT39" s="312"/>
      <c r="CU39" s="54"/>
      <c r="CV39" s="312"/>
      <c r="CW39" s="54"/>
      <c r="CX39" s="312"/>
      <c r="CY39" s="54"/>
      <c r="CZ39" s="312"/>
      <c r="DA39" s="54"/>
      <c r="DB39" s="312"/>
      <c r="DC39" s="54"/>
      <c r="DD39" s="312"/>
      <c r="DE39" s="54"/>
      <c r="DF39" s="312"/>
      <c r="DG39" s="54"/>
      <c r="DH39" s="312"/>
      <c r="DI39" s="54"/>
      <c r="DJ39" s="312"/>
      <c r="DK39" s="54"/>
      <c r="DL39" s="312"/>
      <c r="DM39" s="54"/>
      <c r="DN39" s="312"/>
      <c r="DO39" s="54"/>
      <c r="DP39" s="312"/>
      <c r="DQ39" s="54"/>
      <c r="DR39" s="312"/>
      <c r="DS39" s="54"/>
      <c r="DT39" s="312"/>
      <c r="DU39" s="54"/>
      <c r="DV39" s="312"/>
      <c r="DW39" s="54"/>
      <c r="DX39" s="312"/>
      <c r="DY39" s="54"/>
      <c r="DZ39" s="312"/>
      <c r="EA39" s="54"/>
      <c r="EB39" s="312"/>
      <c r="EC39" s="54"/>
      <c r="ED39" s="53"/>
      <c r="EE39" s="85"/>
    </row>
    <row r="40" spans="2:135" ht="18" customHeight="1" x14ac:dyDescent="0.25">
      <c r="B40" s="649" t="s">
        <v>16</v>
      </c>
      <c r="C40" s="655"/>
      <c r="D40" s="55" t="s">
        <v>322</v>
      </c>
      <c r="E40" s="57" t="s">
        <v>561</v>
      </c>
      <c r="F40" s="57" t="s">
        <v>561</v>
      </c>
      <c r="G40" s="57" t="s">
        <v>561</v>
      </c>
      <c r="H40" s="57" t="s">
        <v>561</v>
      </c>
      <c r="I40" s="57" t="s">
        <v>561</v>
      </c>
      <c r="J40" s="57" t="s">
        <v>561</v>
      </c>
      <c r="K40" s="57" t="s">
        <v>561</v>
      </c>
      <c r="L40" s="57" t="s">
        <v>561</v>
      </c>
      <c r="M40" s="57" t="s">
        <v>561</v>
      </c>
      <c r="N40" s="57" t="s">
        <v>561</v>
      </c>
      <c r="O40" s="57" t="s">
        <v>561</v>
      </c>
      <c r="P40" s="57" t="s">
        <v>561</v>
      </c>
      <c r="Q40" s="57" t="s">
        <v>561</v>
      </c>
      <c r="R40" s="57" t="s">
        <v>561</v>
      </c>
      <c r="S40" s="57" t="s">
        <v>561</v>
      </c>
      <c r="T40" s="57" t="s">
        <v>561</v>
      </c>
      <c r="U40" s="57" t="s">
        <v>561</v>
      </c>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51"/>
      <c r="C41" s="656"/>
      <c r="D41" s="59" t="s">
        <v>111</v>
      </c>
      <c r="E41" s="61" t="s">
        <v>562</v>
      </c>
      <c r="F41" s="61" t="s">
        <v>562</v>
      </c>
      <c r="G41" s="61" t="s">
        <v>562</v>
      </c>
      <c r="H41" s="61" t="s">
        <v>562</v>
      </c>
      <c r="I41" s="61" t="s">
        <v>562</v>
      </c>
      <c r="J41" s="61" t="s">
        <v>562</v>
      </c>
      <c r="K41" s="61" t="s">
        <v>562</v>
      </c>
      <c r="L41" s="61" t="s">
        <v>562</v>
      </c>
      <c r="M41" s="61" t="s">
        <v>562</v>
      </c>
      <c r="N41" s="61" t="s">
        <v>562</v>
      </c>
      <c r="O41" s="61" t="s">
        <v>562</v>
      </c>
      <c r="P41" s="61" t="s">
        <v>562</v>
      </c>
      <c r="Q41" s="61" t="s">
        <v>562</v>
      </c>
      <c r="R41" s="61" t="s">
        <v>562</v>
      </c>
      <c r="S41" s="61" t="s">
        <v>562</v>
      </c>
      <c r="T41" s="61" t="s">
        <v>562</v>
      </c>
      <c r="U41" s="61" t="s">
        <v>562</v>
      </c>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51"/>
      <c r="C42" s="656"/>
      <c r="D42" s="59" t="s">
        <v>57</v>
      </c>
      <c r="E42" s="61" t="s">
        <v>563</v>
      </c>
      <c r="F42" s="61" t="s">
        <v>563</v>
      </c>
      <c r="G42" s="61" t="s">
        <v>563</v>
      </c>
      <c r="H42" s="61" t="s">
        <v>563</v>
      </c>
      <c r="I42" s="61" t="s">
        <v>563</v>
      </c>
      <c r="J42" s="61" t="s">
        <v>563</v>
      </c>
      <c r="K42" s="61" t="s">
        <v>563</v>
      </c>
      <c r="L42" s="61" t="s">
        <v>563</v>
      </c>
      <c r="M42" s="61" t="s">
        <v>563</v>
      </c>
      <c r="N42" s="61" t="s">
        <v>563</v>
      </c>
      <c r="O42" s="61" t="s">
        <v>563</v>
      </c>
      <c r="P42" s="61" t="s">
        <v>563</v>
      </c>
      <c r="Q42" s="61" t="s">
        <v>563</v>
      </c>
      <c r="R42" s="61" t="s">
        <v>563</v>
      </c>
      <c r="S42" s="61" t="s">
        <v>563</v>
      </c>
      <c r="T42" s="61" t="s">
        <v>563</v>
      </c>
      <c r="U42" s="61" t="s">
        <v>563</v>
      </c>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51"/>
      <c r="C43" s="656"/>
      <c r="D43" s="59" t="s">
        <v>112</v>
      </c>
      <c r="E43" s="61"/>
      <c r="F43" s="61"/>
      <c r="G43" s="61"/>
      <c r="H43" s="61"/>
      <c r="I43" s="61"/>
      <c r="J43" s="61"/>
      <c r="K43" s="61"/>
      <c r="L43" s="61"/>
      <c r="M43" s="61"/>
      <c r="N43" s="61"/>
      <c r="O43" s="61"/>
      <c r="P43" s="61"/>
      <c r="Q43" s="61"/>
      <c r="R43" s="61"/>
      <c r="S43" s="61"/>
      <c r="T43" s="61"/>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51"/>
      <c r="C44" s="656"/>
      <c r="D44" s="59" t="s">
        <v>17</v>
      </c>
      <c r="E44" s="61" t="s">
        <v>565</v>
      </c>
      <c r="F44" s="61" t="s">
        <v>565</v>
      </c>
      <c r="G44" s="61" t="s">
        <v>565</v>
      </c>
      <c r="H44" s="61" t="s">
        <v>565</v>
      </c>
      <c r="I44" s="61" t="s">
        <v>565</v>
      </c>
      <c r="J44" s="61" t="s">
        <v>565</v>
      </c>
      <c r="K44" s="61" t="s">
        <v>565</v>
      </c>
      <c r="L44" s="61" t="s">
        <v>565</v>
      </c>
      <c r="M44" s="61" t="s">
        <v>565</v>
      </c>
      <c r="N44" s="61" t="s">
        <v>565</v>
      </c>
      <c r="O44" s="61" t="s">
        <v>565</v>
      </c>
      <c r="P44" s="61" t="s">
        <v>565</v>
      </c>
      <c r="Q44" s="61" t="s">
        <v>565</v>
      </c>
      <c r="R44" s="61" t="s">
        <v>565</v>
      </c>
      <c r="S44" s="61" t="s">
        <v>565</v>
      </c>
      <c r="T44" s="61" t="s">
        <v>565</v>
      </c>
      <c r="U44" s="61" t="s">
        <v>565</v>
      </c>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51"/>
      <c r="C45" s="656"/>
      <c r="D45" s="59" t="s">
        <v>7</v>
      </c>
      <c r="E45" s="61" t="s">
        <v>564</v>
      </c>
      <c r="F45" s="61" t="s">
        <v>564</v>
      </c>
      <c r="G45" s="61" t="s">
        <v>564</v>
      </c>
      <c r="H45" s="61" t="s">
        <v>564</v>
      </c>
      <c r="I45" s="61" t="s">
        <v>564</v>
      </c>
      <c r="J45" s="61" t="s">
        <v>564</v>
      </c>
      <c r="K45" s="61" t="s">
        <v>564</v>
      </c>
      <c r="L45" s="61" t="s">
        <v>564</v>
      </c>
      <c r="M45" s="61" t="s">
        <v>564</v>
      </c>
      <c r="N45" s="61" t="s">
        <v>564</v>
      </c>
      <c r="O45" s="61" t="s">
        <v>564</v>
      </c>
      <c r="P45" s="61" t="s">
        <v>564</v>
      </c>
      <c r="Q45" s="61" t="s">
        <v>564</v>
      </c>
      <c r="R45" s="61" t="s">
        <v>564</v>
      </c>
      <c r="S45" s="61" t="s">
        <v>564</v>
      </c>
      <c r="T45" s="61" t="s">
        <v>564</v>
      </c>
      <c r="U45" s="61" t="s">
        <v>564</v>
      </c>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51"/>
      <c r="C46" s="656"/>
      <c r="D46" s="59" t="s">
        <v>113</v>
      </c>
      <c r="E46" s="61">
        <v>19</v>
      </c>
      <c r="F46" s="62">
        <v>19</v>
      </c>
      <c r="G46" s="61">
        <v>19</v>
      </c>
      <c r="H46" s="62">
        <v>20</v>
      </c>
      <c r="I46" s="61">
        <v>20</v>
      </c>
      <c r="J46" s="62">
        <v>20</v>
      </c>
      <c r="K46" s="61">
        <v>20</v>
      </c>
      <c r="L46" s="62">
        <v>20</v>
      </c>
      <c r="M46" s="61">
        <v>19</v>
      </c>
      <c r="N46" s="62">
        <v>13</v>
      </c>
      <c r="O46" s="61">
        <v>13</v>
      </c>
      <c r="P46" s="62">
        <v>13</v>
      </c>
      <c r="Q46" s="61">
        <v>13</v>
      </c>
      <c r="R46" s="62">
        <v>13</v>
      </c>
      <c r="S46" s="61">
        <v>13</v>
      </c>
      <c r="T46" s="62">
        <v>10</v>
      </c>
      <c r="U46" s="61">
        <v>10</v>
      </c>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51"/>
      <c r="C47" s="656"/>
      <c r="D47" s="59" t="s">
        <v>18</v>
      </c>
      <c r="E47" s="61" t="s">
        <v>566</v>
      </c>
      <c r="F47" s="62" t="s">
        <v>566</v>
      </c>
      <c r="G47" s="61" t="s">
        <v>566</v>
      </c>
      <c r="H47" s="62" t="s">
        <v>566</v>
      </c>
      <c r="I47" s="61" t="s">
        <v>566</v>
      </c>
      <c r="J47" s="62" t="s">
        <v>566</v>
      </c>
      <c r="K47" s="61" t="s">
        <v>566</v>
      </c>
      <c r="L47" s="62" t="s">
        <v>566</v>
      </c>
      <c r="M47" s="61" t="s">
        <v>566</v>
      </c>
      <c r="N47" s="62" t="s">
        <v>566</v>
      </c>
      <c r="O47" s="61" t="s">
        <v>567</v>
      </c>
      <c r="P47" s="62" t="s">
        <v>567</v>
      </c>
      <c r="Q47" s="61" t="s">
        <v>567</v>
      </c>
      <c r="R47" s="62" t="s">
        <v>567</v>
      </c>
      <c r="S47" s="61" t="s">
        <v>567</v>
      </c>
      <c r="T47" s="62" t="s">
        <v>568</v>
      </c>
      <c r="U47" s="61" t="s">
        <v>567</v>
      </c>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51"/>
      <c r="C48" s="656"/>
      <c r="D48" s="63" t="s">
        <v>19</v>
      </c>
      <c r="E48" s="280"/>
      <c r="F48" s="313"/>
      <c r="G48" s="280"/>
      <c r="H48" s="313"/>
      <c r="I48" s="280"/>
      <c r="J48" s="313"/>
      <c r="K48" s="280"/>
      <c r="L48" s="313"/>
      <c r="M48" s="280"/>
      <c r="N48" s="313"/>
      <c r="O48" s="280"/>
      <c r="P48" s="313"/>
      <c r="Q48" s="280"/>
      <c r="R48" s="313"/>
      <c r="S48" s="280"/>
      <c r="T48" s="313"/>
      <c r="U48" s="280"/>
      <c r="V48" s="313"/>
      <c r="W48" s="280"/>
      <c r="X48" s="313"/>
      <c r="Y48" s="280"/>
      <c r="Z48" s="313"/>
      <c r="AA48" s="280"/>
      <c r="AB48" s="313"/>
      <c r="AC48" s="280"/>
      <c r="AD48" s="313"/>
      <c r="AE48" s="280"/>
      <c r="AF48" s="313"/>
      <c r="AG48" s="280"/>
      <c r="AH48" s="313"/>
      <c r="AI48" s="280"/>
      <c r="AJ48" s="313"/>
      <c r="AK48" s="280"/>
      <c r="AL48" s="313"/>
      <c r="AM48" s="280"/>
      <c r="AN48" s="313"/>
      <c r="AO48" s="280"/>
      <c r="AP48" s="313"/>
      <c r="AQ48" s="280"/>
      <c r="AR48" s="313"/>
      <c r="AS48" s="280"/>
      <c r="AT48" s="313"/>
      <c r="AU48" s="280"/>
      <c r="AV48" s="313"/>
      <c r="AW48" s="280"/>
      <c r="AX48" s="313"/>
      <c r="AY48" s="280"/>
      <c r="AZ48" s="313"/>
      <c r="BA48" s="280"/>
      <c r="BB48" s="313"/>
      <c r="BC48" s="280"/>
      <c r="BD48" s="313"/>
      <c r="BE48" s="280"/>
      <c r="BF48" s="313"/>
      <c r="BG48" s="280"/>
      <c r="BH48" s="313"/>
      <c r="BI48" s="280"/>
      <c r="BJ48" s="313"/>
      <c r="BK48" s="280"/>
      <c r="BL48" s="313"/>
      <c r="BM48" s="280"/>
      <c r="BN48" s="313"/>
      <c r="BO48" s="280"/>
      <c r="BP48" s="313"/>
      <c r="BQ48" s="280"/>
      <c r="BR48" s="313"/>
      <c r="BS48" s="280"/>
      <c r="BT48" s="313"/>
      <c r="BU48" s="280"/>
      <c r="BV48" s="313"/>
      <c r="BW48" s="280"/>
      <c r="BX48" s="313"/>
      <c r="BY48" s="280"/>
      <c r="BZ48" s="313"/>
      <c r="CA48" s="280"/>
      <c r="CB48" s="313"/>
      <c r="CC48" s="280"/>
      <c r="CD48" s="313"/>
      <c r="CE48" s="280"/>
      <c r="CF48" s="313"/>
      <c r="CG48" s="280"/>
      <c r="CH48" s="313"/>
      <c r="CI48" s="280"/>
      <c r="CJ48" s="313"/>
      <c r="CK48" s="280"/>
      <c r="CL48" s="313"/>
      <c r="CM48" s="280"/>
      <c r="CN48" s="313"/>
      <c r="CO48" s="280"/>
      <c r="CP48" s="313"/>
      <c r="CQ48" s="280"/>
      <c r="CR48" s="313"/>
      <c r="CS48" s="280"/>
      <c r="CT48" s="313"/>
      <c r="CU48" s="280"/>
      <c r="CV48" s="313"/>
      <c r="CW48" s="280"/>
      <c r="CX48" s="313"/>
      <c r="CY48" s="280"/>
      <c r="CZ48" s="313"/>
      <c r="DA48" s="280"/>
      <c r="DB48" s="313"/>
      <c r="DC48" s="280"/>
      <c r="DD48" s="313"/>
      <c r="DE48" s="280"/>
      <c r="DF48" s="313"/>
      <c r="DG48" s="280"/>
      <c r="DH48" s="313"/>
      <c r="DI48" s="280"/>
      <c r="DJ48" s="313"/>
      <c r="DK48" s="280"/>
      <c r="DL48" s="313"/>
      <c r="DM48" s="280"/>
      <c r="DN48" s="313"/>
      <c r="DO48" s="280"/>
      <c r="DP48" s="313"/>
      <c r="DQ48" s="280"/>
      <c r="DR48" s="313"/>
      <c r="DS48" s="280"/>
      <c r="DT48" s="313"/>
      <c r="DU48" s="280"/>
      <c r="DV48" s="313"/>
      <c r="DW48" s="280"/>
      <c r="DX48" s="313"/>
      <c r="DY48" s="280"/>
      <c r="DZ48" s="313"/>
      <c r="EA48" s="280"/>
      <c r="EB48" s="313"/>
      <c r="EC48" s="280"/>
      <c r="ED48" s="360"/>
      <c r="EE48" s="86"/>
    </row>
    <row r="49" spans="1:135" ht="18" customHeight="1" x14ac:dyDescent="0.25">
      <c r="B49" s="649" t="s">
        <v>115</v>
      </c>
      <c r="C49" s="655"/>
      <c r="D49" s="98" t="s">
        <v>114</v>
      </c>
      <c r="E49" s="281" t="s">
        <v>563</v>
      </c>
      <c r="F49" s="281" t="s">
        <v>563</v>
      </c>
      <c r="G49" s="281" t="s">
        <v>563</v>
      </c>
      <c r="H49" s="281" t="s">
        <v>563</v>
      </c>
      <c r="I49" s="281" t="s">
        <v>563</v>
      </c>
      <c r="J49" s="281" t="s">
        <v>563</v>
      </c>
      <c r="K49" s="281" t="s">
        <v>563</v>
      </c>
      <c r="L49" s="281" t="s">
        <v>563</v>
      </c>
      <c r="M49" s="281" t="s">
        <v>563</v>
      </c>
      <c r="N49" s="281" t="s">
        <v>563</v>
      </c>
      <c r="O49" s="281" t="s">
        <v>563</v>
      </c>
      <c r="P49" s="281" t="s">
        <v>563</v>
      </c>
      <c r="Q49" s="281" t="s">
        <v>563</v>
      </c>
      <c r="R49" s="281" t="s">
        <v>563</v>
      </c>
      <c r="S49" s="281" t="s">
        <v>563</v>
      </c>
      <c r="T49" s="281" t="s">
        <v>563</v>
      </c>
      <c r="U49" s="281" t="s">
        <v>563</v>
      </c>
      <c r="V49" s="314"/>
      <c r="W49" s="281"/>
      <c r="X49" s="314"/>
      <c r="Y49" s="281"/>
      <c r="Z49" s="314"/>
      <c r="AA49" s="281"/>
      <c r="AB49" s="314"/>
      <c r="AC49" s="281"/>
      <c r="AD49" s="314"/>
      <c r="AE49" s="281"/>
      <c r="AF49" s="314"/>
      <c r="AG49" s="281"/>
      <c r="AH49" s="314"/>
      <c r="AI49" s="281"/>
      <c r="AJ49" s="314"/>
      <c r="AK49" s="281"/>
      <c r="AL49" s="314"/>
      <c r="AM49" s="281"/>
      <c r="AN49" s="314"/>
      <c r="AO49" s="281"/>
      <c r="AP49" s="314"/>
      <c r="AQ49" s="281"/>
      <c r="AR49" s="314"/>
      <c r="AS49" s="281"/>
      <c r="AT49" s="314"/>
      <c r="AU49" s="281"/>
      <c r="AV49" s="314"/>
      <c r="AW49" s="281"/>
      <c r="AX49" s="314"/>
      <c r="AY49" s="281"/>
      <c r="AZ49" s="314"/>
      <c r="BA49" s="281"/>
      <c r="BB49" s="314"/>
      <c r="BC49" s="281"/>
      <c r="BD49" s="314"/>
      <c r="BE49" s="281"/>
      <c r="BF49" s="314"/>
      <c r="BG49" s="281"/>
      <c r="BH49" s="314"/>
      <c r="BI49" s="281"/>
      <c r="BJ49" s="314"/>
      <c r="BK49" s="281"/>
      <c r="BL49" s="314"/>
      <c r="BM49" s="281"/>
      <c r="BN49" s="314"/>
      <c r="BO49" s="281"/>
      <c r="BP49" s="314"/>
      <c r="BQ49" s="281"/>
      <c r="BR49" s="314"/>
      <c r="BS49" s="281"/>
      <c r="BT49" s="314"/>
      <c r="BU49" s="281"/>
      <c r="BV49" s="314"/>
      <c r="BW49" s="281"/>
      <c r="BX49" s="314"/>
      <c r="BY49" s="281"/>
      <c r="BZ49" s="314"/>
      <c r="CA49" s="281"/>
      <c r="CB49" s="314"/>
      <c r="CC49" s="281"/>
      <c r="CD49" s="314"/>
      <c r="CE49" s="281"/>
      <c r="CF49" s="314"/>
      <c r="CG49" s="281"/>
      <c r="CH49" s="314"/>
      <c r="CI49" s="281"/>
      <c r="CJ49" s="314"/>
      <c r="CK49" s="281"/>
      <c r="CL49" s="314"/>
      <c r="CM49" s="281"/>
      <c r="CN49" s="314"/>
      <c r="CO49" s="281"/>
      <c r="CP49" s="314"/>
      <c r="CQ49" s="281"/>
      <c r="CR49" s="314"/>
      <c r="CS49" s="281"/>
      <c r="CT49" s="314"/>
      <c r="CU49" s="281"/>
      <c r="CV49" s="314"/>
      <c r="CW49" s="281"/>
      <c r="CX49" s="314"/>
      <c r="CY49" s="281"/>
      <c r="CZ49" s="314"/>
      <c r="DA49" s="281"/>
      <c r="DB49" s="314"/>
      <c r="DC49" s="281"/>
      <c r="DD49" s="314"/>
      <c r="DE49" s="281"/>
      <c r="DF49" s="314"/>
      <c r="DG49" s="281"/>
      <c r="DH49" s="314"/>
      <c r="DI49" s="281"/>
      <c r="DJ49" s="314"/>
      <c r="DK49" s="281"/>
      <c r="DL49" s="314"/>
      <c r="DM49" s="281"/>
      <c r="DN49" s="314"/>
      <c r="DO49" s="281"/>
      <c r="DP49" s="314"/>
      <c r="DQ49" s="281"/>
      <c r="DR49" s="314"/>
      <c r="DS49" s="281"/>
      <c r="DT49" s="314"/>
      <c r="DU49" s="281"/>
      <c r="DV49" s="314"/>
      <c r="DW49" s="281"/>
      <c r="DX49" s="314"/>
      <c r="DY49" s="281"/>
      <c r="DZ49" s="314"/>
      <c r="EA49" s="281"/>
      <c r="EB49" s="314"/>
      <c r="EC49" s="281"/>
      <c r="ED49" s="361"/>
      <c r="EE49" s="8"/>
    </row>
    <row r="50" spans="1:135" ht="18" customHeight="1" x14ac:dyDescent="0.25">
      <c r="B50" s="651"/>
      <c r="C50" s="656"/>
      <c r="D50" s="37" t="s">
        <v>63</v>
      </c>
      <c r="E50" s="268">
        <v>100000</v>
      </c>
      <c r="F50" s="315">
        <v>100000</v>
      </c>
      <c r="G50" s="268">
        <v>100000</v>
      </c>
      <c r="H50" s="315">
        <v>200000</v>
      </c>
      <c r="I50" s="268">
        <v>100000</v>
      </c>
      <c r="J50" s="315">
        <v>1500000</v>
      </c>
      <c r="K50" s="268">
        <v>1500000</v>
      </c>
      <c r="L50" s="315">
        <v>100000</v>
      </c>
      <c r="M50" s="268">
        <v>100000</v>
      </c>
      <c r="N50" s="315">
        <v>100000</v>
      </c>
      <c r="O50" s="268">
        <v>100000</v>
      </c>
      <c r="P50" s="315">
        <v>100000</v>
      </c>
      <c r="Q50" s="268">
        <v>100000</v>
      </c>
      <c r="R50" s="315">
        <v>150000</v>
      </c>
      <c r="S50" s="268">
        <v>100000</v>
      </c>
      <c r="T50" s="315">
        <v>100000</v>
      </c>
      <c r="U50" s="268">
        <v>100000</v>
      </c>
      <c r="V50" s="315"/>
      <c r="W50" s="268"/>
      <c r="X50" s="315"/>
      <c r="Y50" s="268"/>
      <c r="Z50" s="315"/>
      <c r="AA50" s="268"/>
      <c r="AB50" s="315"/>
      <c r="AC50" s="268"/>
      <c r="AD50" s="315"/>
      <c r="AE50" s="268"/>
      <c r="AF50" s="315"/>
      <c r="AG50" s="268"/>
      <c r="AH50" s="315"/>
      <c r="AI50" s="268"/>
      <c r="AJ50" s="315"/>
      <c r="AK50" s="268"/>
      <c r="AL50" s="315"/>
      <c r="AM50" s="268"/>
      <c r="AN50" s="315"/>
      <c r="AO50" s="268"/>
      <c r="AP50" s="315"/>
      <c r="AQ50" s="268"/>
      <c r="AR50" s="315"/>
      <c r="AS50" s="268"/>
      <c r="AT50" s="315"/>
      <c r="AU50" s="268"/>
      <c r="AV50" s="315"/>
      <c r="AW50" s="268"/>
      <c r="AX50" s="315"/>
      <c r="AY50" s="268"/>
      <c r="AZ50" s="315"/>
      <c r="BA50" s="268"/>
      <c r="BB50" s="315"/>
      <c r="BC50" s="268"/>
      <c r="BD50" s="315"/>
      <c r="BE50" s="268"/>
      <c r="BF50" s="315"/>
      <c r="BG50" s="268"/>
      <c r="BH50" s="315"/>
      <c r="BI50" s="268"/>
      <c r="BJ50" s="315"/>
      <c r="BK50" s="268"/>
      <c r="BL50" s="315"/>
      <c r="BM50" s="268"/>
      <c r="BN50" s="315"/>
      <c r="BO50" s="268"/>
      <c r="BP50" s="315"/>
      <c r="BQ50" s="268"/>
      <c r="BR50" s="315"/>
      <c r="BS50" s="268"/>
      <c r="BT50" s="315"/>
      <c r="BU50" s="268"/>
      <c r="BV50" s="315"/>
      <c r="BW50" s="268"/>
      <c r="BX50" s="315"/>
      <c r="BY50" s="268"/>
      <c r="BZ50" s="315"/>
      <c r="CA50" s="268"/>
      <c r="CB50" s="315"/>
      <c r="CC50" s="268"/>
      <c r="CD50" s="315"/>
      <c r="CE50" s="268"/>
      <c r="CF50" s="315"/>
      <c r="CG50" s="268"/>
      <c r="CH50" s="315"/>
      <c r="CI50" s="268"/>
      <c r="CJ50" s="315"/>
      <c r="CK50" s="268"/>
      <c r="CL50" s="315"/>
      <c r="CM50" s="268"/>
      <c r="CN50" s="315"/>
      <c r="CO50" s="268"/>
      <c r="CP50" s="315"/>
      <c r="CQ50" s="268"/>
      <c r="CR50" s="315"/>
      <c r="CS50" s="268"/>
      <c r="CT50" s="315"/>
      <c r="CU50" s="268"/>
      <c r="CV50" s="315"/>
      <c r="CW50" s="268"/>
      <c r="CX50" s="315"/>
      <c r="CY50" s="268"/>
      <c r="CZ50" s="315"/>
      <c r="DA50" s="268"/>
      <c r="DB50" s="315"/>
      <c r="DC50" s="268"/>
      <c r="DD50" s="315"/>
      <c r="DE50" s="268"/>
      <c r="DF50" s="315"/>
      <c r="DG50" s="268"/>
      <c r="DH50" s="315"/>
      <c r="DI50" s="268"/>
      <c r="DJ50" s="315"/>
      <c r="DK50" s="268"/>
      <c r="DL50" s="315"/>
      <c r="DM50" s="268"/>
      <c r="DN50" s="315"/>
      <c r="DO50" s="268"/>
      <c r="DP50" s="315"/>
      <c r="DQ50" s="268"/>
      <c r="DR50" s="315"/>
      <c r="DS50" s="268"/>
      <c r="DT50" s="315"/>
      <c r="DU50" s="268"/>
      <c r="DV50" s="315"/>
      <c r="DW50" s="268"/>
      <c r="DX50" s="315"/>
      <c r="DY50" s="268"/>
      <c r="DZ50" s="315"/>
      <c r="EA50" s="268"/>
      <c r="EB50" s="315"/>
      <c r="EC50" s="268"/>
      <c r="ED50" s="99"/>
      <c r="EE50" s="8"/>
    </row>
    <row r="51" spans="1:135" ht="18" customHeight="1" x14ac:dyDescent="0.25">
      <c r="B51" s="651"/>
      <c r="C51" s="656"/>
      <c r="D51" s="37" t="s">
        <v>34</v>
      </c>
      <c r="E51" s="268">
        <v>28500000</v>
      </c>
      <c r="F51" s="315">
        <v>39400000</v>
      </c>
      <c r="G51" s="268">
        <v>36000000</v>
      </c>
      <c r="H51" s="315">
        <v>88000000</v>
      </c>
      <c r="I51" s="268">
        <v>33000000</v>
      </c>
      <c r="J51" s="315">
        <v>50300000</v>
      </c>
      <c r="K51" s="268">
        <v>45000000</v>
      </c>
      <c r="L51" s="315">
        <v>32300000</v>
      </c>
      <c r="M51" s="268">
        <v>49500000</v>
      </c>
      <c r="N51" s="315">
        <v>226500000</v>
      </c>
      <c r="O51" s="268">
        <v>25900000</v>
      </c>
      <c r="P51" s="315">
        <v>19000000</v>
      </c>
      <c r="Q51" s="268">
        <v>39600000</v>
      </c>
      <c r="R51" s="315">
        <v>44850000</v>
      </c>
      <c r="S51" s="268">
        <v>30100000</v>
      </c>
      <c r="T51" s="315">
        <v>27000000</v>
      </c>
      <c r="U51" s="268">
        <v>15000000</v>
      </c>
      <c r="V51" s="315"/>
      <c r="W51" s="268"/>
      <c r="X51" s="315"/>
      <c r="Y51" s="268"/>
      <c r="Z51" s="315"/>
      <c r="AA51" s="268"/>
      <c r="AB51" s="315"/>
      <c r="AC51" s="268"/>
      <c r="AD51" s="315"/>
      <c r="AE51" s="268"/>
      <c r="AF51" s="315"/>
      <c r="AG51" s="268"/>
      <c r="AH51" s="315"/>
      <c r="AI51" s="268"/>
      <c r="AJ51" s="315"/>
      <c r="AK51" s="268"/>
      <c r="AL51" s="315"/>
      <c r="AM51" s="268"/>
      <c r="AN51" s="315"/>
      <c r="AO51" s="268"/>
      <c r="AP51" s="315"/>
      <c r="AQ51" s="268"/>
      <c r="AR51" s="315"/>
      <c r="AS51" s="268"/>
      <c r="AT51" s="315"/>
      <c r="AU51" s="268"/>
      <c r="AV51" s="315"/>
      <c r="AW51" s="268"/>
      <c r="AX51" s="315"/>
      <c r="AY51" s="268"/>
      <c r="AZ51" s="315"/>
      <c r="BA51" s="268"/>
      <c r="BB51" s="315"/>
      <c r="BC51" s="268"/>
      <c r="BD51" s="315"/>
      <c r="BE51" s="268"/>
      <c r="BF51" s="315"/>
      <c r="BG51" s="268"/>
      <c r="BH51" s="315"/>
      <c r="BI51" s="268"/>
      <c r="BJ51" s="315"/>
      <c r="BK51" s="268"/>
      <c r="BL51" s="315"/>
      <c r="BM51" s="268"/>
      <c r="BN51" s="315"/>
      <c r="BO51" s="268"/>
      <c r="BP51" s="315"/>
      <c r="BQ51" s="268"/>
      <c r="BR51" s="315"/>
      <c r="BS51" s="268"/>
      <c r="BT51" s="315"/>
      <c r="BU51" s="268"/>
      <c r="BV51" s="315"/>
      <c r="BW51" s="268"/>
      <c r="BX51" s="315"/>
      <c r="BY51" s="268"/>
      <c r="BZ51" s="315"/>
      <c r="CA51" s="268"/>
      <c r="CB51" s="315"/>
      <c r="CC51" s="268"/>
      <c r="CD51" s="315"/>
      <c r="CE51" s="268"/>
      <c r="CF51" s="315"/>
      <c r="CG51" s="268"/>
      <c r="CH51" s="315"/>
      <c r="CI51" s="268"/>
      <c r="CJ51" s="315"/>
      <c r="CK51" s="268"/>
      <c r="CL51" s="315"/>
      <c r="CM51" s="268"/>
      <c r="CN51" s="315"/>
      <c r="CO51" s="268"/>
      <c r="CP51" s="315"/>
      <c r="CQ51" s="268"/>
      <c r="CR51" s="315"/>
      <c r="CS51" s="268"/>
      <c r="CT51" s="315"/>
      <c r="CU51" s="268"/>
      <c r="CV51" s="315"/>
      <c r="CW51" s="268"/>
      <c r="CX51" s="315"/>
      <c r="CY51" s="268"/>
      <c r="CZ51" s="315"/>
      <c r="DA51" s="268"/>
      <c r="DB51" s="315"/>
      <c r="DC51" s="268"/>
      <c r="DD51" s="315"/>
      <c r="DE51" s="268"/>
      <c r="DF51" s="315"/>
      <c r="DG51" s="268"/>
      <c r="DH51" s="315"/>
      <c r="DI51" s="268"/>
      <c r="DJ51" s="315"/>
      <c r="DK51" s="268"/>
      <c r="DL51" s="315"/>
      <c r="DM51" s="268"/>
      <c r="DN51" s="315"/>
      <c r="DO51" s="268"/>
      <c r="DP51" s="315"/>
      <c r="DQ51" s="268"/>
      <c r="DR51" s="315"/>
      <c r="DS51" s="268"/>
      <c r="DT51" s="315"/>
      <c r="DU51" s="268"/>
      <c r="DV51" s="315"/>
      <c r="DW51" s="268"/>
      <c r="DX51" s="315"/>
      <c r="DY51" s="268"/>
      <c r="DZ51" s="315"/>
      <c r="EA51" s="268"/>
      <c r="EB51" s="315"/>
      <c r="EC51" s="268"/>
      <c r="ED51" s="99"/>
      <c r="EE51" s="8"/>
    </row>
    <row r="52" spans="1:135" ht="18" customHeight="1" x14ac:dyDescent="0.25">
      <c r="B52" s="651"/>
      <c r="C52" s="656"/>
      <c r="D52" s="37" t="s">
        <v>116</v>
      </c>
      <c r="E52" s="268"/>
      <c r="F52" s="315"/>
      <c r="G52" s="268"/>
      <c r="H52" s="315"/>
      <c r="I52" s="268"/>
      <c r="J52" s="315"/>
      <c r="K52" s="268"/>
      <c r="L52" s="315"/>
      <c r="M52" s="268"/>
      <c r="N52" s="315"/>
      <c r="O52" s="268"/>
      <c r="P52" s="315"/>
      <c r="Q52" s="268"/>
      <c r="R52" s="315"/>
      <c r="S52" s="268"/>
      <c r="T52" s="315"/>
      <c r="U52" s="268"/>
      <c r="V52" s="315"/>
      <c r="W52" s="268"/>
      <c r="X52" s="315"/>
      <c r="Y52" s="268"/>
      <c r="Z52" s="315"/>
      <c r="AA52" s="268"/>
      <c r="AB52" s="315"/>
      <c r="AC52" s="268"/>
      <c r="AD52" s="315"/>
      <c r="AE52" s="268"/>
      <c r="AF52" s="315"/>
      <c r="AG52" s="268"/>
      <c r="AH52" s="315"/>
      <c r="AI52" s="268"/>
      <c r="AJ52" s="315"/>
      <c r="AK52" s="268"/>
      <c r="AL52" s="315"/>
      <c r="AM52" s="268"/>
      <c r="AN52" s="315"/>
      <c r="AO52" s="268"/>
      <c r="AP52" s="315"/>
      <c r="AQ52" s="268"/>
      <c r="AR52" s="315"/>
      <c r="AS52" s="268"/>
      <c r="AT52" s="315"/>
      <c r="AU52" s="268"/>
      <c r="AV52" s="315"/>
      <c r="AW52" s="268"/>
      <c r="AX52" s="315"/>
      <c r="AY52" s="268"/>
      <c r="AZ52" s="315"/>
      <c r="BA52" s="268"/>
      <c r="BB52" s="315"/>
      <c r="BC52" s="268"/>
      <c r="BD52" s="315"/>
      <c r="BE52" s="268"/>
      <c r="BF52" s="315"/>
      <c r="BG52" s="268"/>
      <c r="BH52" s="315"/>
      <c r="BI52" s="268"/>
      <c r="BJ52" s="315"/>
      <c r="BK52" s="268"/>
      <c r="BL52" s="315"/>
      <c r="BM52" s="268"/>
      <c r="BN52" s="315"/>
      <c r="BO52" s="268"/>
      <c r="BP52" s="315"/>
      <c r="BQ52" s="268"/>
      <c r="BR52" s="315"/>
      <c r="BS52" s="268"/>
      <c r="BT52" s="315"/>
      <c r="BU52" s="268"/>
      <c r="BV52" s="315"/>
      <c r="BW52" s="268"/>
      <c r="BX52" s="315"/>
      <c r="BY52" s="268"/>
      <c r="BZ52" s="315"/>
      <c r="CA52" s="268"/>
      <c r="CB52" s="315"/>
      <c r="CC52" s="268"/>
      <c r="CD52" s="315"/>
      <c r="CE52" s="268"/>
      <c r="CF52" s="315"/>
      <c r="CG52" s="268"/>
      <c r="CH52" s="315"/>
      <c r="CI52" s="268"/>
      <c r="CJ52" s="315"/>
      <c r="CK52" s="268"/>
      <c r="CL52" s="315"/>
      <c r="CM52" s="268"/>
      <c r="CN52" s="315"/>
      <c r="CO52" s="268"/>
      <c r="CP52" s="315"/>
      <c r="CQ52" s="268"/>
      <c r="CR52" s="315"/>
      <c r="CS52" s="268"/>
      <c r="CT52" s="315"/>
      <c r="CU52" s="268"/>
      <c r="CV52" s="315"/>
      <c r="CW52" s="268"/>
      <c r="CX52" s="315"/>
      <c r="CY52" s="268"/>
      <c r="CZ52" s="315"/>
      <c r="DA52" s="268"/>
      <c r="DB52" s="315"/>
      <c r="DC52" s="268"/>
      <c r="DD52" s="315"/>
      <c r="DE52" s="268"/>
      <c r="DF52" s="315"/>
      <c r="DG52" s="268"/>
      <c r="DH52" s="315"/>
      <c r="DI52" s="268"/>
      <c r="DJ52" s="315"/>
      <c r="DK52" s="268"/>
      <c r="DL52" s="315"/>
      <c r="DM52" s="268"/>
      <c r="DN52" s="315"/>
      <c r="DO52" s="268"/>
      <c r="DP52" s="315"/>
      <c r="DQ52" s="268"/>
      <c r="DR52" s="315"/>
      <c r="DS52" s="268"/>
      <c r="DT52" s="315"/>
      <c r="DU52" s="268"/>
      <c r="DV52" s="315"/>
      <c r="DW52" s="268"/>
      <c r="DX52" s="315"/>
      <c r="DY52" s="268"/>
      <c r="DZ52" s="315"/>
      <c r="EA52" s="268"/>
      <c r="EB52" s="315"/>
      <c r="EC52" s="268"/>
      <c r="ED52" s="99"/>
      <c r="EE52" s="8"/>
    </row>
    <row r="53" spans="1:135" ht="18.75" customHeight="1" x14ac:dyDescent="0.25">
      <c r="B53" s="651"/>
      <c r="C53" s="656"/>
      <c r="D53" s="37" t="s">
        <v>117</v>
      </c>
      <c r="E53" s="268">
        <v>10</v>
      </c>
      <c r="F53" s="268">
        <v>10</v>
      </c>
      <c r="G53" s="268">
        <v>10</v>
      </c>
      <c r="H53" s="268">
        <v>10</v>
      </c>
      <c r="I53" s="268">
        <v>10</v>
      </c>
      <c r="J53" s="268">
        <v>10</v>
      </c>
      <c r="K53" s="268">
        <v>10</v>
      </c>
      <c r="L53" s="268">
        <v>10</v>
      </c>
      <c r="M53" s="268">
        <v>10</v>
      </c>
      <c r="N53" s="268">
        <v>10</v>
      </c>
      <c r="O53" s="268">
        <v>10</v>
      </c>
      <c r="P53" s="268">
        <v>10</v>
      </c>
      <c r="Q53" s="268">
        <v>10</v>
      </c>
      <c r="R53" s="268">
        <v>10</v>
      </c>
      <c r="S53" s="268">
        <v>10</v>
      </c>
      <c r="T53" s="268">
        <v>10</v>
      </c>
      <c r="U53" s="268">
        <v>10</v>
      </c>
      <c r="V53" s="315"/>
      <c r="W53" s="268"/>
      <c r="X53" s="315"/>
      <c r="Y53" s="268"/>
      <c r="Z53" s="315"/>
      <c r="AA53" s="268"/>
      <c r="AB53" s="315"/>
      <c r="AC53" s="268"/>
      <c r="AD53" s="315"/>
      <c r="AE53" s="268"/>
      <c r="AF53" s="315"/>
      <c r="AG53" s="268"/>
      <c r="AH53" s="315"/>
      <c r="AI53" s="268"/>
      <c r="AJ53" s="315"/>
      <c r="AK53" s="268"/>
      <c r="AL53" s="315"/>
      <c r="AM53" s="268"/>
      <c r="AN53" s="315"/>
      <c r="AO53" s="268"/>
      <c r="AP53" s="315"/>
      <c r="AQ53" s="268"/>
      <c r="AR53" s="315"/>
      <c r="AS53" s="268"/>
      <c r="AT53" s="315"/>
      <c r="AU53" s="268"/>
      <c r="AV53" s="315"/>
      <c r="AW53" s="268"/>
      <c r="AX53" s="315"/>
      <c r="AY53" s="268"/>
      <c r="AZ53" s="315"/>
      <c r="BA53" s="268"/>
      <c r="BB53" s="315"/>
      <c r="BC53" s="268"/>
      <c r="BD53" s="315"/>
      <c r="BE53" s="268"/>
      <c r="BF53" s="315"/>
      <c r="BG53" s="268"/>
      <c r="BH53" s="315"/>
      <c r="BI53" s="268"/>
      <c r="BJ53" s="315"/>
      <c r="BK53" s="268"/>
      <c r="BL53" s="315"/>
      <c r="BM53" s="268"/>
      <c r="BN53" s="315"/>
      <c r="BO53" s="268"/>
      <c r="BP53" s="315"/>
      <c r="BQ53" s="268"/>
      <c r="BR53" s="315"/>
      <c r="BS53" s="268"/>
      <c r="BT53" s="315"/>
      <c r="BU53" s="268"/>
      <c r="BV53" s="315"/>
      <c r="BW53" s="268"/>
      <c r="BX53" s="315"/>
      <c r="BY53" s="268"/>
      <c r="BZ53" s="315"/>
      <c r="CA53" s="268"/>
      <c r="CB53" s="315"/>
      <c r="CC53" s="268"/>
      <c r="CD53" s="315"/>
      <c r="CE53" s="268"/>
      <c r="CF53" s="315"/>
      <c r="CG53" s="268"/>
      <c r="CH53" s="315"/>
      <c r="CI53" s="268"/>
      <c r="CJ53" s="315"/>
      <c r="CK53" s="268"/>
      <c r="CL53" s="315"/>
      <c r="CM53" s="268"/>
      <c r="CN53" s="315"/>
      <c r="CO53" s="268"/>
      <c r="CP53" s="315"/>
      <c r="CQ53" s="268"/>
      <c r="CR53" s="315"/>
      <c r="CS53" s="268"/>
      <c r="CT53" s="315"/>
      <c r="CU53" s="268"/>
      <c r="CV53" s="315"/>
      <c r="CW53" s="268"/>
      <c r="CX53" s="315"/>
      <c r="CY53" s="268"/>
      <c r="CZ53" s="315"/>
      <c r="DA53" s="268"/>
      <c r="DB53" s="315"/>
      <c r="DC53" s="268"/>
      <c r="DD53" s="315"/>
      <c r="DE53" s="268"/>
      <c r="DF53" s="315"/>
      <c r="DG53" s="268"/>
      <c r="DH53" s="315"/>
      <c r="DI53" s="268"/>
      <c r="DJ53" s="315"/>
      <c r="DK53" s="268"/>
      <c r="DL53" s="315"/>
      <c r="DM53" s="268"/>
      <c r="DN53" s="315"/>
      <c r="DO53" s="268"/>
      <c r="DP53" s="315"/>
      <c r="DQ53" s="268"/>
      <c r="DR53" s="315"/>
      <c r="DS53" s="268"/>
      <c r="DT53" s="315"/>
      <c r="DU53" s="268"/>
      <c r="DV53" s="315"/>
      <c r="DW53" s="268"/>
      <c r="DX53" s="315"/>
      <c r="DY53" s="268"/>
      <c r="DZ53" s="315"/>
      <c r="EA53" s="268"/>
      <c r="EB53" s="315"/>
      <c r="EC53" s="268"/>
      <c r="ED53" s="99"/>
      <c r="EE53" s="8"/>
    </row>
    <row r="54" spans="1:135" ht="18.75" customHeight="1" x14ac:dyDescent="0.25">
      <c r="B54" s="651"/>
      <c r="C54" s="656"/>
      <c r="D54" s="37" t="s">
        <v>118</v>
      </c>
      <c r="E54" s="268">
        <v>201241</v>
      </c>
      <c r="F54" s="315">
        <v>181121</v>
      </c>
      <c r="G54" s="268">
        <v>194320</v>
      </c>
      <c r="H54" s="315">
        <v>262124</v>
      </c>
      <c r="I54" s="268">
        <v>1554412</v>
      </c>
      <c r="J54" s="315">
        <v>167012</v>
      </c>
      <c r="K54" s="268">
        <v>166101</v>
      </c>
      <c r="L54" s="315">
        <v>152417</v>
      </c>
      <c r="M54" s="268">
        <v>187000</v>
      </c>
      <c r="N54" s="315">
        <v>357284</v>
      </c>
      <c r="O54" s="268">
        <v>909428</v>
      </c>
      <c r="P54" s="315">
        <v>267132</v>
      </c>
      <c r="Q54" s="268">
        <v>330720</v>
      </c>
      <c r="R54" s="315">
        <v>379343</v>
      </c>
      <c r="S54" s="268">
        <v>422512</v>
      </c>
      <c r="T54" s="315">
        <v>120631</v>
      </c>
      <c r="U54" s="268">
        <v>117045</v>
      </c>
      <c r="V54" s="315"/>
      <c r="W54" s="268"/>
      <c r="X54" s="315"/>
      <c r="Y54" s="268"/>
      <c r="Z54" s="315"/>
      <c r="AA54" s="268"/>
      <c r="AB54" s="315"/>
      <c r="AC54" s="268"/>
      <c r="AD54" s="315"/>
      <c r="AE54" s="268"/>
      <c r="AF54" s="315"/>
      <c r="AG54" s="268"/>
      <c r="AH54" s="315"/>
      <c r="AI54" s="268"/>
      <c r="AJ54" s="315"/>
      <c r="AK54" s="268"/>
      <c r="AL54" s="315"/>
      <c r="AM54" s="268"/>
      <c r="AN54" s="315"/>
      <c r="AO54" s="268"/>
      <c r="AP54" s="315"/>
      <c r="AQ54" s="268"/>
      <c r="AR54" s="315"/>
      <c r="AS54" s="268"/>
      <c r="AT54" s="315"/>
      <c r="AU54" s="268"/>
      <c r="AV54" s="315"/>
      <c r="AW54" s="268"/>
      <c r="AX54" s="315"/>
      <c r="AY54" s="268"/>
      <c r="AZ54" s="315"/>
      <c r="BA54" s="268"/>
      <c r="BB54" s="315"/>
      <c r="BC54" s="268"/>
      <c r="BD54" s="315"/>
      <c r="BE54" s="268"/>
      <c r="BF54" s="315"/>
      <c r="BG54" s="268"/>
      <c r="BH54" s="315"/>
      <c r="BI54" s="268"/>
      <c r="BJ54" s="315"/>
      <c r="BK54" s="268"/>
      <c r="BL54" s="315"/>
      <c r="BM54" s="268"/>
      <c r="BN54" s="315"/>
      <c r="BO54" s="268"/>
      <c r="BP54" s="315"/>
      <c r="BQ54" s="268"/>
      <c r="BR54" s="315"/>
      <c r="BS54" s="268"/>
      <c r="BT54" s="315"/>
      <c r="BU54" s="268"/>
      <c r="BV54" s="315"/>
      <c r="BW54" s="268"/>
      <c r="BX54" s="315"/>
      <c r="BY54" s="268"/>
      <c r="BZ54" s="315"/>
      <c r="CA54" s="268"/>
      <c r="CB54" s="315"/>
      <c r="CC54" s="268"/>
      <c r="CD54" s="315"/>
      <c r="CE54" s="268"/>
      <c r="CF54" s="315"/>
      <c r="CG54" s="268"/>
      <c r="CH54" s="315"/>
      <c r="CI54" s="268"/>
      <c r="CJ54" s="315"/>
      <c r="CK54" s="268"/>
      <c r="CL54" s="315"/>
      <c r="CM54" s="268"/>
      <c r="CN54" s="315"/>
      <c r="CO54" s="268"/>
      <c r="CP54" s="315"/>
      <c r="CQ54" s="268"/>
      <c r="CR54" s="315"/>
      <c r="CS54" s="268"/>
      <c r="CT54" s="315"/>
      <c r="CU54" s="268"/>
      <c r="CV54" s="315"/>
      <c r="CW54" s="268"/>
      <c r="CX54" s="315"/>
      <c r="CY54" s="268"/>
      <c r="CZ54" s="315"/>
      <c r="DA54" s="268"/>
      <c r="DB54" s="315"/>
      <c r="DC54" s="268"/>
      <c r="DD54" s="315"/>
      <c r="DE54" s="268"/>
      <c r="DF54" s="315"/>
      <c r="DG54" s="268"/>
      <c r="DH54" s="315"/>
      <c r="DI54" s="268"/>
      <c r="DJ54" s="315"/>
      <c r="DK54" s="268"/>
      <c r="DL54" s="315"/>
      <c r="DM54" s="268"/>
      <c r="DN54" s="315"/>
      <c r="DO54" s="268"/>
      <c r="DP54" s="315"/>
      <c r="DQ54" s="268"/>
      <c r="DR54" s="315"/>
      <c r="DS54" s="268"/>
      <c r="DT54" s="315"/>
      <c r="DU54" s="268"/>
      <c r="DV54" s="315"/>
      <c r="DW54" s="268"/>
      <c r="DX54" s="315"/>
      <c r="DY54" s="268"/>
      <c r="DZ54" s="315"/>
      <c r="EA54" s="268"/>
      <c r="EB54" s="315"/>
      <c r="EC54" s="268"/>
      <c r="ED54" s="99"/>
      <c r="EE54" s="8"/>
    </row>
    <row r="55" spans="1:135" ht="18.75" customHeight="1" x14ac:dyDescent="0.25">
      <c r="B55" s="651"/>
      <c r="C55" s="656"/>
      <c r="D55" s="37" t="s">
        <v>119</v>
      </c>
      <c r="E55" s="268">
        <v>1500000</v>
      </c>
      <c r="F55" s="268">
        <v>1500000</v>
      </c>
      <c r="G55" s="268">
        <v>1500000</v>
      </c>
      <c r="H55" s="268">
        <v>1500000</v>
      </c>
      <c r="I55" s="268">
        <v>1500000</v>
      </c>
      <c r="J55" s="268">
        <v>1500000</v>
      </c>
      <c r="K55" s="268">
        <v>1500000</v>
      </c>
      <c r="L55" s="268">
        <v>1500000</v>
      </c>
      <c r="M55" s="268">
        <v>1500000</v>
      </c>
      <c r="N55" s="268">
        <v>1500000</v>
      </c>
      <c r="O55" s="268">
        <v>1500000</v>
      </c>
      <c r="P55" s="268">
        <v>1500000</v>
      </c>
      <c r="Q55" s="268">
        <v>1500000</v>
      </c>
      <c r="R55" s="268">
        <v>1500000</v>
      </c>
      <c r="S55" s="268">
        <v>1500000</v>
      </c>
      <c r="T55" s="268">
        <v>1500000</v>
      </c>
      <c r="U55" s="268">
        <v>1500000</v>
      </c>
      <c r="V55" s="315"/>
      <c r="W55" s="268"/>
      <c r="X55" s="315"/>
      <c r="Y55" s="268"/>
      <c r="Z55" s="315"/>
      <c r="AA55" s="268"/>
      <c r="AB55" s="315"/>
      <c r="AC55" s="268"/>
      <c r="AD55" s="315"/>
      <c r="AE55" s="268"/>
      <c r="AF55" s="315"/>
      <c r="AG55" s="268"/>
      <c r="AH55" s="315"/>
      <c r="AI55" s="268"/>
      <c r="AJ55" s="315"/>
      <c r="AK55" s="268"/>
      <c r="AL55" s="315"/>
      <c r="AM55" s="268"/>
      <c r="AN55" s="315"/>
      <c r="AO55" s="268"/>
      <c r="AP55" s="315"/>
      <c r="AQ55" s="268"/>
      <c r="AR55" s="315"/>
      <c r="AS55" s="268"/>
      <c r="AT55" s="315"/>
      <c r="AU55" s="268"/>
      <c r="AV55" s="315"/>
      <c r="AW55" s="268"/>
      <c r="AX55" s="315"/>
      <c r="AY55" s="268"/>
      <c r="AZ55" s="315"/>
      <c r="BA55" s="268"/>
      <c r="BB55" s="315"/>
      <c r="BC55" s="268"/>
      <c r="BD55" s="315"/>
      <c r="BE55" s="268"/>
      <c r="BF55" s="315"/>
      <c r="BG55" s="268"/>
      <c r="BH55" s="315"/>
      <c r="BI55" s="268"/>
      <c r="BJ55" s="315"/>
      <c r="BK55" s="268"/>
      <c r="BL55" s="315"/>
      <c r="BM55" s="268"/>
      <c r="BN55" s="315"/>
      <c r="BO55" s="268"/>
      <c r="BP55" s="315"/>
      <c r="BQ55" s="268"/>
      <c r="BR55" s="315"/>
      <c r="BS55" s="268"/>
      <c r="BT55" s="315"/>
      <c r="BU55" s="268"/>
      <c r="BV55" s="315"/>
      <c r="BW55" s="268"/>
      <c r="BX55" s="315"/>
      <c r="BY55" s="268"/>
      <c r="BZ55" s="315"/>
      <c r="CA55" s="268"/>
      <c r="CB55" s="315"/>
      <c r="CC55" s="268"/>
      <c r="CD55" s="315"/>
      <c r="CE55" s="268"/>
      <c r="CF55" s="315"/>
      <c r="CG55" s="268"/>
      <c r="CH55" s="315"/>
      <c r="CI55" s="268"/>
      <c r="CJ55" s="315"/>
      <c r="CK55" s="268"/>
      <c r="CL55" s="315"/>
      <c r="CM55" s="268"/>
      <c r="CN55" s="315"/>
      <c r="CO55" s="268"/>
      <c r="CP55" s="315"/>
      <c r="CQ55" s="268"/>
      <c r="CR55" s="315"/>
      <c r="CS55" s="268"/>
      <c r="CT55" s="315"/>
      <c r="CU55" s="268"/>
      <c r="CV55" s="315"/>
      <c r="CW55" s="268"/>
      <c r="CX55" s="315"/>
      <c r="CY55" s="268"/>
      <c r="CZ55" s="315"/>
      <c r="DA55" s="268"/>
      <c r="DB55" s="315"/>
      <c r="DC55" s="268"/>
      <c r="DD55" s="315"/>
      <c r="DE55" s="268"/>
      <c r="DF55" s="315"/>
      <c r="DG55" s="268"/>
      <c r="DH55" s="315"/>
      <c r="DI55" s="268"/>
      <c r="DJ55" s="315"/>
      <c r="DK55" s="268"/>
      <c r="DL55" s="315"/>
      <c r="DM55" s="268"/>
      <c r="DN55" s="315"/>
      <c r="DO55" s="268"/>
      <c r="DP55" s="315"/>
      <c r="DQ55" s="268"/>
      <c r="DR55" s="315"/>
      <c r="DS55" s="268"/>
      <c r="DT55" s="315"/>
      <c r="DU55" s="268"/>
      <c r="DV55" s="315"/>
      <c r="DW55" s="268"/>
      <c r="DX55" s="315"/>
      <c r="DY55" s="268"/>
      <c r="DZ55" s="315"/>
      <c r="EA55" s="268"/>
      <c r="EB55" s="315"/>
      <c r="EC55" s="268"/>
      <c r="ED55" s="99"/>
      <c r="EE55" s="8"/>
    </row>
    <row r="56" spans="1:135" ht="18.75" customHeight="1" x14ac:dyDescent="0.25">
      <c r="B56" s="651"/>
      <c r="C56" s="656"/>
      <c r="D56" s="37" t="s">
        <v>120</v>
      </c>
      <c r="E56" s="268"/>
      <c r="F56" s="315"/>
      <c r="G56" s="268"/>
      <c r="H56" s="315"/>
      <c r="I56" s="268"/>
      <c r="J56" s="315"/>
      <c r="K56" s="268"/>
      <c r="L56" s="315"/>
      <c r="M56" s="268"/>
      <c r="N56" s="315"/>
      <c r="O56" s="268"/>
      <c r="P56" s="315"/>
      <c r="Q56" s="268"/>
      <c r="R56" s="315"/>
      <c r="S56" s="268"/>
      <c r="T56" s="315"/>
      <c r="U56" s="268"/>
      <c r="V56" s="315"/>
      <c r="W56" s="268"/>
      <c r="X56" s="315"/>
      <c r="Y56" s="268"/>
      <c r="Z56" s="315"/>
      <c r="AA56" s="268"/>
      <c r="AB56" s="315"/>
      <c r="AC56" s="268"/>
      <c r="AD56" s="315"/>
      <c r="AE56" s="268"/>
      <c r="AF56" s="315"/>
      <c r="AG56" s="268"/>
      <c r="AH56" s="315"/>
      <c r="AI56" s="268"/>
      <c r="AJ56" s="315"/>
      <c r="AK56" s="268"/>
      <c r="AL56" s="315"/>
      <c r="AM56" s="268"/>
      <c r="AN56" s="315"/>
      <c r="AO56" s="268"/>
      <c r="AP56" s="315"/>
      <c r="AQ56" s="268"/>
      <c r="AR56" s="315"/>
      <c r="AS56" s="268"/>
      <c r="AT56" s="315"/>
      <c r="AU56" s="268"/>
      <c r="AV56" s="315"/>
      <c r="AW56" s="268"/>
      <c r="AX56" s="315"/>
      <c r="AY56" s="268"/>
      <c r="AZ56" s="315"/>
      <c r="BA56" s="268"/>
      <c r="BB56" s="315"/>
      <c r="BC56" s="268"/>
      <c r="BD56" s="315"/>
      <c r="BE56" s="268"/>
      <c r="BF56" s="315"/>
      <c r="BG56" s="268"/>
      <c r="BH56" s="315"/>
      <c r="BI56" s="268"/>
      <c r="BJ56" s="315"/>
      <c r="BK56" s="268"/>
      <c r="BL56" s="315"/>
      <c r="BM56" s="268"/>
      <c r="BN56" s="315"/>
      <c r="BO56" s="268"/>
      <c r="BP56" s="315"/>
      <c r="BQ56" s="268"/>
      <c r="BR56" s="315"/>
      <c r="BS56" s="268"/>
      <c r="BT56" s="315"/>
      <c r="BU56" s="268"/>
      <c r="BV56" s="315"/>
      <c r="BW56" s="268"/>
      <c r="BX56" s="315"/>
      <c r="BY56" s="268"/>
      <c r="BZ56" s="315"/>
      <c r="CA56" s="268"/>
      <c r="CB56" s="315"/>
      <c r="CC56" s="268"/>
      <c r="CD56" s="315"/>
      <c r="CE56" s="268"/>
      <c r="CF56" s="315"/>
      <c r="CG56" s="268"/>
      <c r="CH56" s="315"/>
      <c r="CI56" s="268"/>
      <c r="CJ56" s="315"/>
      <c r="CK56" s="268"/>
      <c r="CL56" s="315"/>
      <c r="CM56" s="268"/>
      <c r="CN56" s="315"/>
      <c r="CO56" s="268"/>
      <c r="CP56" s="315"/>
      <c r="CQ56" s="268"/>
      <c r="CR56" s="315"/>
      <c r="CS56" s="268"/>
      <c r="CT56" s="315"/>
      <c r="CU56" s="268"/>
      <c r="CV56" s="315"/>
      <c r="CW56" s="268"/>
      <c r="CX56" s="315"/>
      <c r="CY56" s="268"/>
      <c r="CZ56" s="315"/>
      <c r="DA56" s="268"/>
      <c r="DB56" s="315"/>
      <c r="DC56" s="268"/>
      <c r="DD56" s="315"/>
      <c r="DE56" s="268"/>
      <c r="DF56" s="315"/>
      <c r="DG56" s="268"/>
      <c r="DH56" s="315"/>
      <c r="DI56" s="268"/>
      <c r="DJ56" s="315"/>
      <c r="DK56" s="268"/>
      <c r="DL56" s="315"/>
      <c r="DM56" s="268"/>
      <c r="DN56" s="315"/>
      <c r="DO56" s="268"/>
      <c r="DP56" s="315"/>
      <c r="DQ56" s="268"/>
      <c r="DR56" s="315"/>
      <c r="DS56" s="268"/>
      <c r="DT56" s="315"/>
      <c r="DU56" s="268"/>
      <c r="DV56" s="315"/>
      <c r="DW56" s="268"/>
      <c r="DX56" s="315"/>
      <c r="DY56" s="268"/>
      <c r="DZ56" s="315"/>
      <c r="EA56" s="268"/>
      <c r="EB56" s="315"/>
      <c r="EC56" s="268"/>
      <c r="ED56" s="99"/>
      <c r="EE56" s="8"/>
    </row>
    <row r="57" spans="1:135" ht="18.75" customHeight="1" x14ac:dyDescent="0.25">
      <c r="B57" s="651"/>
      <c r="C57" s="656"/>
      <c r="D57" s="37" t="s">
        <v>121</v>
      </c>
      <c r="E57" s="269">
        <f>E77+E76</f>
        <v>1250000</v>
      </c>
      <c r="F57" s="316">
        <f t="shared" ref="F57:BQ57" si="142">F77+F76</f>
        <v>1235700</v>
      </c>
      <c r="G57" s="269">
        <f t="shared" si="142"/>
        <v>1100000</v>
      </c>
      <c r="H57" s="316">
        <f t="shared" si="142"/>
        <v>6588000</v>
      </c>
      <c r="I57" s="269">
        <f t="shared" si="142"/>
        <v>5525000</v>
      </c>
      <c r="J57" s="316">
        <f t="shared" si="142"/>
        <v>25538700</v>
      </c>
      <c r="K57" s="269">
        <f t="shared" si="142"/>
        <v>2353870</v>
      </c>
      <c r="L57" s="316">
        <f t="shared" si="142"/>
        <v>1546000</v>
      </c>
      <c r="M57" s="269">
        <f t="shared" si="142"/>
        <v>1734000</v>
      </c>
      <c r="N57" s="316">
        <f t="shared" si="142"/>
        <v>2528000</v>
      </c>
      <c r="O57" s="269">
        <f t="shared" si="142"/>
        <v>3157000</v>
      </c>
      <c r="P57" s="316">
        <f t="shared" si="142"/>
        <v>2148000</v>
      </c>
      <c r="Q57" s="269">
        <f t="shared" si="142"/>
        <v>2020594</v>
      </c>
      <c r="R57" s="316">
        <f t="shared" si="142"/>
        <v>2185600</v>
      </c>
      <c r="S57" s="269">
        <f t="shared" si="142"/>
        <v>2875672</v>
      </c>
      <c r="T57" s="316">
        <f t="shared" si="142"/>
        <v>1772800</v>
      </c>
      <c r="U57" s="269">
        <f t="shared" si="142"/>
        <v>2060000</v>
      </c>
      <c r="V57" s="316">
        <f t="shared" si="142"/>
        <v>0</v>
      </c>
      <c r="W57" s="269">
        <f t="shared" si="142"/>
        <v>0</v>
      </c>
      <c r="X57" s="316">
        <f t="shared" si="142"/>
        <v>0</v>
      </c>
      <c r="Y57" s="269">
        <f t="shared" si="142"/>
        <v>0</v>
      </c>
      <c r="Z57" s="316">
        <f t="shared" si="142"/>
        <v>0</v>
      </c>
      <c r="AA57" s="269">
        <f t="shared" si="142"/>
        <v>0</v>
      </c>
      <c r="AB57" s="316">
        <f t="shared" si="142"/>
        <v>0</v>
      </c>
      <c r="AC57" s="269">
        <f t="shared" si="142"/>
        <v>0</v>
      </c>
      <c r="AD57" s="316">
        <f t="shared" si="142"/>
        <v>0</v>
      </c>
      <c r="AE57" s="269">
        <f t="shared" si="142"/>
        <v>0</v>
      </c>
      <c r="AF57" s="316">
        <f t="shared" si="142"/>
        <v>0</v>
      </c>
      <c r="AG57" s="269">
        <f t="shared" si="142"/>
        <v>0</v>
      </c>
      <c r="AH57" s="316">
        <f t="shared" si="142"/>
        <v>0</v>
      </c>
      <c r="AI57" s="269">
        <f t="shared" si="142"/>
        <v>0</v>
      </c>
      <c r="AJ57" s="316">
        <f t="shared" si="142"/>
        <v>0</v>
      </c>
      <c r="AK57" s="269">
        <f t="shared" si="142"/>
        <v>0</v>
      </c>
      <c r="AL57" s="316">
        <f t="shared" si="142"/>
        <v>0</v>
      </c>
      <c r="AM57" s="269">
        <f t="shared" si="142"/>
        <v>0</v>
      </c>
      <c r="AN57" s="316">
        <f t="shared" si="142"/>
        <v>0</v>
      </c>
      <c r="AO57" s="269">
        <f t="shared" si="142"/>
        <v>0</v>
      </c>
      <c r="AP57" s="316">
        <f t="shared" si="142"/>
        <v>0</v>
      </c>
      <c r="AQ57" s="269">
        <f t="shared" si="142"/>
        <v>0</v>
      </c>
      <c r="AR57" s="316">
        <f t="shared" si="142"/>
        <v>0</v>
      </c>
      <c r="AS57" s="269">
        <f t="shared" si="142"/>
        <v>0</v>
      </c>
      <c r="AT57" s="316">
        <f t="shared" si="142"/>
        <v>0</v>
      </c>
      <c r="AU57" s="269">
        <f t="shared" si="142"/>
        <v>0</v>
      </c>
      <c r="AV57" s="316">
        <f t="shared" si="142"/>
        <v>0</v>
      </c>
      <c r="AW57" s="269">
        <f t="shared" si="142"/>
        <v>0</v>
      </c>
      <c r="AX57" s="316">
        <f t="shared" si="142"/>
        <v>0</v>
      </c>
      <c r="AY57" s="269">
        <f t="shared" si="142"/>
        <v>0</v>
      </c>
      <c r="AZ57" s="316">
        <f t="shared" si="142"/>
        <v>0</v>
      </c>
      <c r="BA57" s="269">
        <f t="shared" si="142"/>
        <v>0</v>
      </c>
      <c r="BB57" s="316">
        <f t="shared" si="142"/>
        <v>0</v>
      </c>
      <c r="BC57" s="269">
        <f t="shared" si="142"/>
        <v>0</v>
      </c>
      <c r="BD57" s="316">
        <f t="shared" si="142"/>
        <v>0</v>
      </c>
      <c r="BE57" s="269">
        <f t="shared" si="142"/>
        <v>0</v>
      </c>
      <c r="BF57" s="316">
        <f t="shared" si="142"/>
        <v>0</v>
      </c>
      <c r="BG57" s="269">
        <f t="shared" si="142"/>
        <v>0</v>
      </c>
      <c r="BH57" s="316">
        <f t="shared" si="142"/>
        <v>0</v>
      </c>
      <c r="BI57" s="269">
        <f t="shared" si="142"/>
        <v>0</v>
      </c>
      <c r="BJ57" s="316">
        <f t="shared" si="142"/>
        <v>0</v>
      </c>
      <c r="BK57" s="269">
        <f t="shared" si="142"/>
        <v>0</v>
      </c>
      <c r="BL57" s="316">
        <f t="shared" si="142"/>
        <v>0</v>
      </c>
      <c r="BM57" s="269">
        <f t="shared" si="142"/>
        <v>0</v>
      </c>
      <c r="BN57" s="316">
        <f t="shared" si="142"/>
        <v>0</v>
      </c>
      <c r="BO57" s="269">
        <f t="shared" si="142"/>
        <v>0</v>
      </c>
      <c r="BP57" s="316">
        <f t="shared" si="142"/>
        <v>0</v>
      </c>
      <c r="BQ57" s="269">
        <f t="shared" si="142"/>
        <v>0</v>
      </c>
      <c r="BR57" s="316">
        <f t="shared" ref="BR57:EC57" si="143">BR77+BR76</f>
        <v>0</v>
      </c>
      <c r="BS57" s="269">
        <f t="shared" si="143"/>
        <v>0</v>
      </c>
      <c r="BT57" s="316">
        <f t="shared" si="143"/>
        <v>0</v>
      </c>
      <c r="BU57" s="269">
        <f t="shared" si="143"/>
        <v>0</v>
      </c>
      <c r="BV57" s="316">
        <f t="shared" si="143"/>
        <v>0</v>
      </c>
      <c r="BW57" s="269">
        <f t="shared" si="143"/>
        <v>0</v>
      </c>
      <c r="BX57" s="316">
        <f t="shared" si="143"/>
        <v>0</v>
      </c>
      <c r="BY57" s="269">
        <f t="shared" si="143"/>
        <v>0</v>
      </c>
      <c r="BZ57" s="316">
        <f t="shared" si="143"/>
        <v>0</v>
      </c>
      <c r="CA57" s="269">
        <f t="shared" si="143"/>
        <v>0</v>
      </c>
      <c r="CB57" s="316">
        <f t="shared" si="143"/>
        <v>0</v>
      </c>
      <c r="CC57" s="269">
        <f t="shared" si="143"/>
        <v>0</v>
      </c>
      <c r="CD57" s="316">
        <f t="shared" si="143"/>
        <v>0</v>
      </c>
      <c r="CE57" s="269">
        <f t="shared" si="143"/>
        <v>0</v>
      </c>
      <c r="CF57" s="316">
        <f t="shared" si="143"/>
        <v>0</v>
      </c>
      <c r="CG57" s="269">
        <f t="shared" si="143"/>
        <v>0</v>
      </c>
      <c r="CH57" s="316">
        <f t="shared" si="143"/>
        <v>0</v>
      </c>
      <c r="CI57" s="269">
        <f t="shared" si="143"/>
        <v>0</v>
      </c>
      <c r="CJ57" s="316">
        <f t="shared" si="143"/>
        <v>0</v>
      </c>
      <c r="CK57" s="269">
        <f t="shared" si="143"/>
        <v>0</v>
      </c>
      <c r="CL57" s="316">
        <f t="shared" si="143"/>
        <v>0</v>
      </c>
      <c r="CM57" s="269">
        <f t="shared" si="143"/>
        <v>0</v>
      </c>
      <c r="CN57" s="316">
        <f t="shared" si="143"/>
        <v>0</v>
      </c>
      <c r="CO57" s="269">
        <f t="shared" si="143"/>
        <v>0</v>
      </c>
      <c r="CP57" s="316">
        <f t="shared" si="143"/>
        <v>0</v>
      </c>
      <c r="CQ57" s="269">
        <f t="shared" si="143"/>
        <v>0</v>
      </c>
      <c r="CR57" s="316">
        <f t="shared" si="143"/>
        <v>0</v>
      </c>
      <c r="CS57" s="269">
        <f t="shared" si="143"/>
        <v>0</v>
      </c>
      <c r="CT57" s="316">
        <f t="shared" si="143"/>
        <v>0</v>
      </c>
      <c r="CU57" s="269">
        <f t="shared" si="143"/>
        <v>0</v>
      </c>
      <c r="CV57" s="316">
        <f t="shared" si="143"/>
        <v>0</v>
      </c>
      <c r="CW57" s="269">
        <f t="shared" si="143"/>
        <v>0</v>
      </c>
      <c r="CX57" s="316">
        <f t="shared" si="143"/>
        <v>0</v>
      </c>
      <c r="CY57" s="269">
        <f t="shared" si="143"/>
        <v>0</v>
      </c>
      <c r="CZ57" s="316">
        <f t="shared" si="143"/>
        <v>0</v>
      </c>
      <c r="DA57" s="269">
        <f t="shared" si="143"/>
        <v>0</v>
      </c>
      <c r="DB57" s="316">
        <f t="shared" si="143"/>
        <v>0</v>
      </c>
      <c r="DC57" s="269">
        <f t="shared" si="143"/>
        <v>0</v>
      </c>
      <c r="DD57" s="316">
        <f t="shared" si="143"/>
        <v>0</v>
      </c>
      <c r="DE57" s="269">
        <f t="shared" si="143"/>
        <v>0</v>
      </c>
      <c r="DF57" s="316">
        <f t="shared" si="143"/>
        <v>0</v>
      </c>
      <c r="DG57" s="269">
        <f t="shared" si="143"/>
        <v>0</v>
      </c>
      <c r="DH57" s="316">
        <f t="shared" si="143"/>
        <v>0</v>
      </c>
      <c r="DI57" s="269">
        <f t="shared" si="143"/>
        <v>0</v>
      </c>
      <c r="DJ57" s="316">
        <f t="shared" si="143"/>
        <v>0</v>
      </c>
      <c r="DK57" s="269">
        <f t="shared" si="143"/>
        <v>0</v>
      </c>
      <c r="DL57" s="316">
        <f t="shared" si="143"/>
        <v>0</v>
      </c>
      <c r="DM57" s="269">
        <f t="shared" si="143"/>
        <v>0</v>
      </c>
      <c r="DN57" s="316">
        <f t="shared" si="143"/>
        <v>0</v>
      </c>
      <c r="DO57" s="269">
        <f t="shared" si="143"/>
        <v>0</v>
      </c>
      <c r="DP57" s="316">
        <f t="shared" si="143"/>
        <v>0</v>
      </c>
      <c r="DQ57" s="269">
        <f t="shared" si="143"/>
        <v>0</v>
      </c>
      <c r="DR57" s="316">
        <f t="shared" si="143"/>
        <v>0</v>
      </c>
      <c r="DS57" s="269">
        <f t="shared" si="143"/>
        <v>0</v>
      </c>
      <c r="DT57" s="316">
        <f t="shared" si="143"/>
        <v>0</v>
      </c>
      <c r="DU57" s="269">
        <f t="shared" si="143"/>
        <v>0</v>
      </c>
      <c r="DV57" s="316">
        <f t="shared" si="143"/>
        <v>0</v>
      </c>
      <c r="DW57" s="269">
        <f t="shared" si="143"/>
        <v>0</v>
      </c>
      <c r="DX57" s="316">
        <f t="shared" si="143"/>
        <v>0</v>
      </c>
      <c r="DY57" s="269">
        <f t="shared" si="143"/>
        <v>0</v>
      </c>
      <c r="DZ57" s="316">
        <f t="shared" si="143"/>
        <v>0</v>
      </c>
      <c r="EA57" s="269">
        <f t="shared" si="143"/>
        <v>0</v>
      </c>
      <c r="EB57" s="316">
        <f t="shared" si="143"/>
        <v>0</v>
      </c>
      <c r="EC57" s="269">
        <f t="shared" si="143"/>
        <v>0</v>
      </c>
      <c r="ED57" s="100">
        <f t="shared" ref="ED57" si="144">ED77+ED76</f>
        <v>0</v>
      </c>
      <c r="EE57" s="8"/>
    </row>
    <row r="58" spans="1:135" ht="18.75" customHeight="1" x14ac:dyDescent="0.25">
      <c r="B58" s="651"/>
      <c r="C58" s="656"/>
      <c r="D58" s="37" t="s">
        <v>122</v>
      </c>
      <c r="E58" s="269">
        <f>E92+E105+E118</f>
        <v>0</v>
      </c>
      <c r="F58" s="269">
        <f t="shared" ref="F58:BQ58" si="145">F92+F105+F118</f>
        <v>0</v>
      </c>
      <c r="G58" s="269">
        <f t="shared" si="145"/>
        <v>0</v>
      </c>
      <c r="H58" s="269">
        <f t="shared" si="145"/>
        <v>0</v>
      </c>
      <c r="I58" s="269">
        <f t="shared" si="145"/>
        <v>0</v>
      </c>
      <c r="J58" s="269">
        <f t="shared" si="145"/>
        <v>0</v>
      </c>
      <c r="K58" s="269">
        <f t="shared" si="145"/>
        <v>0</v>
      </c>
      <c r="L58" s="269">
        <f t="shared" si="145"/>
        <v>0</v>
      </c>
      <c r="M58" s="269">
        <f t="shared" si="145"/>
        <v>0</v>
      </c>
      <c r="N58" s="269">
        <f t="shared" si="145"/>
        <v>0</v>
      </c>
      <c r="O58" s="269">
        <f t="shared" si="145"/>
        <v>0</v>
      </c>
      <c r="P58" s="269">
        <f t="shared" si="145"/>
        <v>0</v>
      </c>
      <c r="Q58" s="269">
        <f t="shared" si="145"/>
        <v>0</v>
      </c>
      <c r="R58" s="269">
        <f t="shared" si="145"/>
        <v>0</v>
      </c>
      <c r="S58" s="269">
        <f t="shared" si="145"/>
        <v>0</v>
      </c>
      <c r="T58" s="269">
        <f t="shared" si="145"/>
        <v>0</v>
      </c>
      <c r="U58" s="269">
        <f t="shared" si="145"/>
        <v>0</v>
      </c>
      <c r="V58" s="269">
        <f t="shared" si="145"/>
        <v>0</v>
      </c>
      <c r="W58" s="269">
        <f t="shared" si="145"/>
        <v>0</v>
      </c>
      <c r="X58" s="269">
        <f t="shared" si="145"/>
        <v>0</v>
      </c>
      <c r="Y58" s="269">
        <f t="shared" si="145"/>
        <v>0</v>
      </c>
      <c r="Z58" s="269">
        <f t="shared" si="145"/>
        <v>0</v>
      </c>
      <c r="AA58" s="269">
        <f t="shared" si="145"/>
        <v>0</v>
      </c>
      <c r="AB58" s="269">
        <f t="shared" si="145"/>
        <v>0</v>
      </c>
      <c r="AC58" s="269">
        <f t="shared" si="145"/>
        <v>0</v>
      </c>
      <c r="AD58" s="269">
        <f t="shared" si="145"/>
        <v>0</v>
      </c>
      <c r="AE58" s="269">
        <f t="shared" si="145"/>
        <v>0</v>
      </c>
      <c r="AF58" s="269">
        <f t="shared" si="145"/>
        <v>0</v>
      </c>
      <c r="AG58" s="269">
        <f t="shared" si="145"/>
        <v>0</v>
      </c>
      <c r="AH58" s="269">
        <f t="shared" si="145"/>
        <v>0</v>
      </c>
      <c r="AI58" s="269">
        <f t="shared" si="145"/>
        <v>0</v>
      </c>
      <c r="AJ58" s="269">
        <f t="shared" si="145"/>
        <v>0</v>
      </c>
      <c r="AK58" s="269">
        <f t="shared" si="145"/>
        <v>0</v>
      </c>
      <c r="AL58" s="269">
        <f t="shared" si="145"/>
        <v>0</v>
      </c>
      <c r="AM58" s="269">
        <f t="shared" si="145"/>
        <v>0</v>
      </c>
      <c r="AN58" s="269">
        <f t="shared" si="145"/>
        <v>0</v>
      </c>
      <c r="AO58" s="269">
        <f t="shared" si="145"/>
        <v>0</v>
      </c>
      <c r="AP58" s="269">
        <f t="shared" si="145"/>
        <v>0</v>
      </c>
      <c r="AQ58" s="269">
        <f t="shared" si="145"/>
        <v>0</v>
      </c>
      <c r="AR58" s="269">
        <f t="shared" si="145"/>
        <v>0</v>
      </c>
      <c r="AS58" s="269">
        <f t="shared" si="145"/>
        <v>0</v>
      </c>
      <c r="AT58" s="269">
        <f t="shared" si="145"/>
        <v>0</v>
      </c>
      <c r="AU58" s="269">
        <f t="shared" si="145"/>
        <v>0</v>
      </c>
      <c r="AV58" s="269">
        <f t="shared" si="145"/>
        <v>0</v>
      </c>
      <c r="AW58" s="269">
        <f t="shared" si="145"/>
        <v>0</v>
      </c>
      <c r="AX58" s="269">
        <f t="shared" si="145"/>
        <v>0</v>
      </c>
      <c r="AY58" s="269">
        <f t="shared" si="145"/>
        <v>0</v>
      </c>
      <c r="AZ58" s="269">
        <f t="shared" si="145"/>
        <v>0</v>
      </c>
      <c r="BA58" s="269">
        <f t="shared" si="145"/>
        <v>0</v>
      </c>
      <c r="BB58" s="269">
        <f t="shared" si="145"/>
        <v>0</v>
      </c>
      <c r="BC58" s="269">
        <f t="shared" si="145"/>
        <v>0</v>
      </c>
      <c r="BD58" s="269">
        <f t="shared" si="145"/>
        <v>0</v>
      </c>
      <c r="BE58" s="269">
        <f t="shared" si="145"/>
        <v>0</v>
      </c>
      <c r="BF58" s="269">
        <f t="shared" si="145"/>
        <v>0</v>
      </c>
      <c r="BG58" s="269">
        <f t="shared" si="145"/>
        <v>0</v>
      </c>
      <c r="BH58" s="269">
        <f t="shared" si="145"/>
        <v>0</v>
      </c>
      <c r="BI58" s="269">
        <f t="shared" si="145"/>
        <v>0</v>
      </c>
      <c r="BJ58" s="269">
        <f t="shared" si="145"/>
        <v>0</v>
      </c>
      <c r="BK58" s="269">
        <f t="shared" si="145"/>
        <v>0</v>
      </c>
      <c r="BL58" s="269">
        <f t="shared" si="145"/>
        <v>0</v>
      </c>
      <c r="BM58" s="269">
        <f t="shared" si="145"/>
        <v>0</v>
      </c>
      <c r="BN58" s="269">
        <f t="shared" si="145"/>
        <v>0</v>
      </c>
      <c r="BO58" s="269">
        <f t="shared" si="145"/>
        <v>0</v>
      </c>
      <c r="BP58" s="269">
        <f t="shared" si="145"/>
        <v>0</v>
      </c>
      <c r="BQ58" s="269">
        <f t="shared" si="145"/>
        <v>0</v>
      </c>
      <c r="BR58" s="269">
        <f t="shared" ref="BR58:EC58" si="146">BR92+BR105+BR118</f>
        <v>0</v>
      </c>
      <c r="BS58" s="269">
        <f t="shared" si="146"/>
        <v>0</v>
      </c>
      <c r="BT58" s="269">
        <f t="shared" si="146"/>
        <v>0</v>
      </c>
      <c r="BU58" s="269">
        <f t="shared" si="146"/>
        <v>0</v>
      </c>
      <c r="BV58" s="269">
        <f t="shared" si="146"/>
        <v>0</v>
      </c>
      <c r="BW58" s="269">
        <f t="shared" si="146"/>
        <v>0</v>
      </c>
      <c r="BX58" s="269">
        <f t="shared" si="146"/>
        <v>0</v>
      </c>
      <c r="BY58" s="269">
        <f t="shared" si="146"/>
        <v>0</v>
      </c>
      <c r="BZ58" s="269">
        <f t="shared" si="146"/>
        <v>0</v>
      </c>
      <c r="CA58" s="269">
        <f t="shared" si="146"/>
        <v>0</v>
      </c>
      <c r="CB58" s="269">
        <f t="shared" si="146"/>
        <v>0</v>
      </c>
      <c r="CC58" s="269">
        <f t="shared" si="146"/>
        <v>0</v>
      </c>
      <c r="CD58" s="269">
        <f t="shared" si="146"/>
        <v>0</v>
      </c>
      <c r="CE58" s="269">
        <f t="shared" si="146"/>
        <v>0</v>
      </c>
      <c r="CF58" s="269">
        <f t="shared" si="146"/>
        <v>0</v>
      </c>
      <c r="CG58" s="269">
        <f t="shared" si="146"/>
        <v>0</v>
      </c>
      <c r="CH58" s="269">
        <f t="shared" si="146"/>
        <v>0</v>
      </c>
      <c r="CI58" s="269">
        <f t="shared" si="146"/>
        <v>0</v>
      </c>
      <c r="CJ58" s="269">
        <f t="shared" si="146"/>
        <v>0</v>
      </c>
      <c r="CK58" s="269">
        <f t="shared" si="146"/>
        <v>0</v>
      </c>
      <c r="CL58" s="269">
        <f t="shared" si="146"/>
        <v>0</v>
      </c>
      <c r="CM58" s="269">
        <f t="shared" si="146"/>
        <v>0</v>
      </c>
      <c r="CN58" s="269">
        <f t="shared" si="146"/>
        <v>0</v>
      </c>
      <c r="CO58" s="269">
        <f t="shared" si="146"/>
        <v>0</v>
      </c>
      <c r="CP58" s="269">
        <f t="shared" si="146"/>
        <v>0</v>
      </c>
      <c r="CQ58" s="269">
        <f t="shared" si="146"/>
        <v>0</v>
      </c>
      <c r="CR58" s="269">
        <f t="shared" si="146"/>
        <v>0</v>
      </c>
      <c r="CS58" s="269">
        <f t="shared" si="146"/>
        <v>0</v>
      </c>
      <c r="CT58" s="269">
        <f t="shared" si="146"/>
        <v>0</v>
      </c>
      <c r="CU58" s="269">
        <f t="shared" si="146"/>
        <v>0</v>
      </c>
      <c r="CV58" s="269">
        <f t="shared" si="146"/>
        <v>0</v>
      </c>
      <c r="CW58" s="269">
        <f t="shared" si="146"/>
        <v>0</v>
      </c>
      <c r="CX58" s="269">
        <f t="shared" si="146"/>
        <v>0</v>
      </c>
      <c r="CY58" s="269">
        <f t="shared" si="146"/>
        <v>0</v>
      </c>
      <c r="CZ58" s="269">
        <f t="shared" si="146"/>
        <v>0</v>
      </c>
      <c r="DA58" s="269">
        <f t="shared" si="146"/>
        <v>0</v>
      </c>
      <c r="DB58" s="269">
        <f t="shared" si="146"/>
        <v>0</v>
      </c>
      <c r="DC58" s="269">
        <f t="shared" si="146"/>
        <v>0</v>
      </c>
      <c r="DD58" s="269">
        <f t="shared" si="146"/>
        <v>0</v>
      </c>
      <c r="DE58" s="269">
        <f t="shared" si="146"/>
        <v>0</v>
      </c>
      <c r="DF58" s="269">
        <f t="shared" si="146"/>
        <v>0</v>
      </c>
      <c r="DG58" s="269">
        <f t="shared" si="146"/>
        <v>0</v>
      </c>
      <c r="DH58" s="269">
        <f t="shared" si="146"/>
        <v>0</v>
      </c>
      <c r="DI58" s="269">
        <f t="shared" si="146"/>
        <v>0</v>
      </c>
      <c r="DJ58" s="269">
        <f t="shared" si="146"/>
        <v>0</v>
      </c>
      <c r="DK58" s="269">
        <f t="shared" si="146"/>
        <v>0</v>
      </c>
      <c r="DL58" s="269">
        <f t="shared" si="146"/>
        <v>0</v>
      </c>
      <c r="DM58" s="269">
        <f t="shared" si="146"/>
        <v>0</v>
      </c>
      <c r="DN58" s="269">
        <f t="shared" si="146"/>
        <v>0</v>
      </c>
      <c r="DO58" s="269">
        <f t="shared" si="146"/>
        <v>0</v>
      </c>
      <c r="DP58" s="269">
        <f t="shared" si="146"/>
        <v>0</v>
      </c>
      <c r="DQ58" s="269">
        <f t="shared" si="146"/>
        <v>0</v>
      </c>
      <c r="DR58" s="269">
        <f t="shared" si="146"/>
        <v>0</v>
      </c>
      <c r="DS58" s="269">
        <f t="shared" si="146"/>
        <v>0</v>
      </c>
      <c r="DT58" s="269">
        <f t="shared" si="146"/>
        <v>0</v>
      </c>
      <c r="DU58" s="269">
        <f t="shared" si="146"/>
        <v>0</v>
      </c>
      <c r="DV58" s="269">
        <f t="shared" si="146"/>
        <v>0</v>
      </c>
      <c r="DW58" s="269">
        <f t="shared" si="146"/>
        <v>0</v>
      </c>
      <c r="DX58" s="269">
        <f t="shared" si="146"/>
        <v>0</v>
      </c>
      <c r="DY58" s="269">
        <f t="shared" si="146"/>
        <v>0</v>
      </c>
      <c r="DZ58" s="269">
        <f t="shared" si="146"/>
        <v>0</v>
      </c>
      <c r="EA58" s="269">
        <f t="shared" si="146"/>
        <v>0</v>
      </c>
      <c r="EB58" s="269">
        <f t="shared" si="146"/>
        <v>0</v>
      </c>
      <c r="EC58" s="269">
        <f t="shared" si="146"/>
        <v>0</v>
      </c>
      <c r="ED58" s="269">
        <f t="shared" ref="ED58" si="147">ED92+ED105+ED118</f>
        <v>0</v>
      </c>
      <c r="EE58" s="8"/>
    </row>
    <row r="59" spans="1:135" ht="18.75" customHeight="1" x14ac:dyDescent="0.25">
      <c r="B59" s="651"/>
      <c r="C59" s="656"/>
      <c r="D59" s="37" t="s">
        <v>61</v>
      </c>
      <c r="E59" s="268"/>
      <c r="F59" s="315"/>
      <c r="G59" s="268"/>
      <c r="H59" s="315"/>
      <c r="I59" s="268"/>
      <c r="J59" s="315"/>
      <c r="K59" s="268"/>
      <c r="L59" s="315"/>
      <c r="M59" s="268"/>
      <c r="N59" s="315"/>
      <c r="O59" s="268"/>
      <c r="P59" s="315"/>
      <c r="Q59" s="268"/>
      <c r="R59" s="315"/>
      <c r="S59" s="268"/>
      <c r="T59" s="315"/>
      <c r="U59" s="268"/>
      <c r="V59" s="315"/>
      <c r="W59" s="268"/>
      <c r="X59" s="315"/>
      <c r="Y59" s="268"/>
      <c r="Z59" s="315"/>
      <c r="AA59" s="268"/>
      <c r="AB59" s="315"/>
      <c r="AC59" s="268"/>
      <c r="AD59" s="315"/>
      <c r="AE59" s="268"/>
      <c r="AF59" s="315"/>
      <c r="AG59" s="268"/>
      <c r="AH59" s="315"/>
      <c r="AI59" s="268"/>
      <c r="AJ59" s="315"/>
      <c r="AK59" s="268"/>
      <c r="AL59" s="315"/>
      <c r="AM59" s="268"/>
      <c r="AN59" s="315"/>
      <c r="AO59" s="268"/>
      <c r="AP59" s="315"/>
      <c r="AQ59" s="268"/>
      <c r="AR59" s="315"/>
      <c r="AS59" s="268"/>
      <c r="AT59" s="315"/>
      <c r="AU59" s="268"/>
      <c r="AV59" s="315"/>
      <c r="AW59" s="268"/>
      <c r="AX59" s="315"/>
      <c r="AY59" s="268"/>
      <c r="AZ59" s="315"/>
      <c r="BA59" s="268"/>
      <c r="BB59" s="315"/>
      <c r="BC59" s="268"/>
      <c r="BD59" s="315"/>
      <c r="BE59" s="268"/>
      <c r="BF59" s="315"/>
      <c r="BG59" s="268"/>
      <c r="BH59" s="315"/>
      <c r="BI59" s="268"/>
      <c r="BJ59" s="315"/>
      <c r="BK59" s="268"/>
      <c r="BL59" s="315"/>
      <c r="BM59" s="268"/>
      <c r="BN59" s="315"/>
      <c r="BO59" s="268"/>
      <c r="BP59" s="315"/>
      <c r="BQ59" s="268"/>
      <c r="BR59" s="315"/>
      <c r="BS59" s="268"/>
      <c r="BT59" s="315"/>
      <c r="BU59" s="268"/>
      <c r="BV59" s="315"/>
      <c r="BW59" s="268"/>
      <c r="BX59" s="315"/>
      <c r="BY59" s="268"/>
      <c r="BZ59" s="315"/>
      <c r="CA59" s="268"/>
      <c r="CB59" s="315"/>
      <c r="CC59" s="268"/>
      <c r="CD59" s="315"/>
      <c r="CE59" s="268"/>
      <c r="CF59" s="315"/>
      <c r="CG59" s="268"/>
      <c r="CH59" s="315"/>
      <c r="CI59" s="268"/>
      <c r="CJ59" s="315"/>
      <c r="CK59" s="268"/>
      <c r="CL59" s="315"/>
      <c r="CM59" s="268"/>
      <c r="CN59" s="315"/>
      <c r="CO59" s="268"/>
      <c r="CP59" s="315"/>
      <c r="CQ59" s="268"/>
      <c r="CR59" s="315"/>
      <c r="CS59" s="268"/>
      <c r="CT59" s="315"/>
      <c r="CU59" s="268"/>
      <c r="CV59" s="315"/>
      <c r="CW59" s="268"/>
      <c r="CX59" s="315"/>
      <c r="CY59" s="268"/>
      <c r="CZ59" s="315"/>
      <c r="DA59" s="268"/>
      <c r="DB59" s="315"/>
      <c r="DC59" s="268"/>
      <c r="DD59" s="315"/>
      <c r="DE59" s="268"/>
      <c r="DF59" s="315"/>
      <c r="DG59" s="268"/>
      <c r="DH59" s="315"/>
      <c r="DI59" s="268"/>
      <c r="DJ59" s="315"/>
      <c r="DK59" s="268"/>
      <c r="DL59" s="315"/>
      <c r="DM59" s="268"/>
      <c r="DN59" s="315"/>
      <c r="DO59" s="268"/>
      <c r="DP59" s="315"/>
      <c r="DQ59" s="268"/>
      <c r="DR59" s="315"/>
      <c r="DS59" s="268"/>
      <c r="DT59" s="315"/>
      <c r="DU59" s="268"/>
      <c r="DV59" s="315"/>
      <c r="DW59" s="268"/>
      <c r="DX59" s="315"/>
      <c r="DY59" s="268"/>
      <c r="DZ59" s="315"/>
      <c r="EA59" s="268"/>
      <c r="EB59" s="315"/>
      <c r="EC59" s="268"/>
      <c r="ED59" s="99"/>
      <c r="EE59" s="8"/>
    </row>
    <row r="60" spans="1:135" ht="21.75" customHeight="1" x14ac:dyDescent="0.25">
      <c r="A60" s="8" t="s">
        <v>38</v>
      </c>
      <c r="B60" s="651"/>
      <c r="C60" s="656"/>
      <c r="D60" s="38" t="s">
        <v>39</v>
      </c>
      <c r="E60" s="270">
        <f t="shared" ref="E60:BM60" si="148">E52+E59+E54+E57+E58</f>
        <v>1451241</v>
      </c>
      <c r="F60" s="317">
        <f t="shared" si="148"/>
        <v>1416821</v>
      </c>
      <c r="G60" s="270">
        <f t="shared" si="148"/>
        <v>1294320</v>
      </c>
      <c r="H60" s="317">
        <f t="shared" si="148"/>
        <v>6850124</v>
      </c>
      <c r="I60" s="270">
        <f t="shared" si="148"/>
        <v>7079412</v>
      </c>
      <c r="J60" s="317">
        <f t="shared" si="148"/>
        <v>25705712</v>
      </c>
      <c r="K60" s="270">
        <f t="shared" si="148"/>
        <v>2519971</v>
      </c>
      <c r="L60" s="317">
        <f t="shared" si="148"/>
        <v>1698417</v>
      </c>
      <c r="M60" s="270">
        <f t="shared" si="148"/>
        <v>1921000</v>
      </c>
      <c r="N60" s="317">
        <f t="shared" si="148"/>
        <v>2885284</v>
      </c>
      <c r="O60" s="270">
        <f t="shared" si="148"/>
        <v>4066428</v>
      </c>
      <c r="P60" s="317">
        <f t="shared" si="148"/>
        <v>2415132</v>
      </c>
      <c r="Q60" s="270">
        <f t="shared" si="148"/>
        <v>2351314</v>
      </c>
      <c r="R60" s="317">
        <f t="shared" si="148"/>
        <v>2564943</v>
      </c>
      <c r="S60" s="270">
        <f t="shared" si="148"/>
        <v>3298184</v>
      </c>
      <c r="T60" s="317">
        <f t="shared" si="148"/>
        <v>1893431</v>
      </c>
      <c r="U60" s="270">
        <f t="shared" si="148"/>
        <v>2177045</v>
      </c>
      <c r="V60" s="317">
        <f t="shared" si="148"/>
        <v>0</v>
      </c>
      <c r="W60" s="270">
        <f t="shared" si="148"/>
        <v>0</v>
      </c>
      <c r="X60" s="317">
        <f t="shared" si="148"/>
        <v>0</v>
      </c>
      <c r="Y60" s="270">
        <f t="shared" si="148"/>
        <v>0</v>
      </c>
      <c r="Z60" s="317">
        <f t="shared" si="148"/>
        <v>0</v>
      </c>
      <c r="AA60" s="270">
        <f t="shared" si="148"/>
        <v>0</v>
      </c>
      <c r="AB60" s="317">
        <f t="shared" si="148"/>
        <v>0</v>
      </c>
      <c r="AC60" s="270">
        <f t="shared" si="148"/>
        <v>0</v>
      </c>
      <c r="AD60" s="317">
        <f t="shared" si="148"/>
        <v>0</v>
      </c>
      <c r="AE60" s="270">
        <f t="shared" si="148"/>
        <v>0</v>
      </c>
      <c r="AF60" s="317">
        <f t="shared" si="148"/>
        <v>0</v>
      </c>
      <c r="AG60" s="270">
        <f t="shared" si="148"/>
        <v>0</v>
      </c>
      <c r="AH60" s="317">
        <f t="shared" si="148"/>
        <v>0</v>
      </c>
      <c r="AI60" s="270">
        <f t="shared" si="148"/>
        <v>0</v>
      </c>
      <c r="AJ60" s="317">
        <f t="shared" si="148"/>
        <v>0</v>
      </c>
      <c r="AK60" s="270">
        <f t="shared" si="148"/>
        <v>0</v>
      </c>
      <c r="AL60" s="317">
        <f t="shared" si="148"/>
        <v>0</v>
      </c>
      <c r="AM60" s="270">
        <f t="shared" si="148"/>
        <v>0</v>
      </c>
      <c r="AN60" s="317">
        <f t="shared" si="148"/>
        <v>0</v>
      </c>
      <c r="AO60" s="270">
        <f t="shared" si="148"/>
        <v>0</v>
      </c>
      <c r="AP60" s="317">
        <f t="shared" si="148"/>
        <v>0</v>
      </c>
      <c r="AQ60" s="270">
        <f t="shared" si="148"/>
        <v>0</v>
      </c>
      <c r="AR60" s="317">
        <f t="shared" si="148"/>
        <v>0</v>
      </c>
      <c r="AS60" s="270">
        <f t="shared" si="148"/>
        <v>0</v>
      </c>
      <c r="AT60" s="317">
        <f t="shared" si="148"/>
        <v>0</v>
      </c>
      <c r="AU60" s="270">
        <f t="shared" si="148"/>
        <v>0</v>
      </c>
      <c r="AV60" s="317">
        <f t="shared" si="148"/>
        <v>0</v>
      </c>
      <c r="AW60" s="270">
        <f t="shared" si="148"/>
        <v>0</v>
      </c>
      <c r="AX60" s="317">
        <f t="shared" si="148"/>
        <v>0</v>
      </c>
      <c r="AY60" s="270">
        <f t="shared" si="148"/>
        <v>0</v>
      </c>
      <c r="AZ60" s="317">
        <f t="shared" si="148"/>
        <v>0</v>
      </c>
      <c r="BA60" s="270">
        <f t="shared" si="148"/>
        <v>0</v>
      </c>
      <c r="BB60" s="317">
        <f t="shared" si="148"/>
        <v>0</v>
      </c>
      <c r="BC60" s="270">
        <f t="shared" si="148"/>
        <v>0</v>
      </c>
      <c r="BD60" s="317">
        <f t="shared" si="148"/>
        <v>0</v>
      </c>
      <c r="BE60" s="270">
        <f t="shared" si="148"/>
        <v>0</v>
      </c>
      <c r="BF60" s="317">
        <f t="shared" si="148"/>
        <v>0</v>
      </c>
      <c r="BG60" s="270">
        <f t="shared" si="148"/>
        <v>0</v>
      </c>
      <c r="BH60" s="317">
        <f t="shared" si="148"/>
        <v>0</v>
      </c>
      <c r="BI60" s="270">
        <f t="shared" si="148"/>
        <v>0</v>
      </c>
      <c r="BJ60" s="317">
        <f t="shared" si="148"/>
        <v>0</v>
      </c>
      <c r="BK60" s="270">
        <f t="shared" si="148"/>
        <v>0</v>
      </c>
      <c r="BL60" s="317">
        <f t="shared" si="148"/>
        <v>0</v>
      </c>
      <c r="BM60" s="270">
        <f t="shared" si="148"/>
        <v>0</v>
      </c>
      <c r="BN60" s="317">
        <f t="shared" ref="BN60:DS60" si="149">BN52+BN59+BN54+BN57+BN58</f>
        <v>0</v>
      </c>
      <c r="BO60" s="270">
        <f t="shared" si="149"/>
        <v>0</v>
      </c>
      <c r="BP60" s="317">
        <f t="shared" si="149"/>
        <v>0</v>
      </c>
      <c r="BQ60" s="270">
        <f t="shared" si="149"/>
        <v>0</v>
      </c>
      <c r="BR60" s="317">
        <f t="shared" si="149"/>
        <v>0</v>
      </c>
      <c r="BS60" s="270">
        <f t="shared" si="149"/>
        <v>0</v>
      </c>
      <c r="BT60" s="317">
        <f t="shared" si="149"/>
        <v>0</v>
      </c>
      <c r="BU60" s="270">
        <f t="shared" si="149"/>
        <v>0</v>
      </c>
      <c r="BV60" s="317">
        <f t="shared" si="149"/>
        <v>0</v>
      </c>
      <c r="BW60" s="270">
        <f t="shared" si="149"/>
        <v>0</v>
      </c>
      <c r="BX60" s="317">
        <f t="shared" si="149"/>
        <v>0</v>
      </c>
      <c r="BY60" s="270">
        <f t="shared" si="149"/>
        <v>0</v>
      </c>
      <c r="BZ60" s="317">
        <f t="shared" si="149"/>
        <v>0</v>
      </c>
      <c r="CA60" s="270">
        <f t="shared" si="149"/>
        <v>0</v>
      </c>
      <c r="CB60" s="317">
        <f t="shared" si="149"/>
        <v>0</v>
      </c>
      <c r="CC60" s="270">
        <f t="shared" si="149"/>
        <v>0</v>
      </c>
      <c r="CD60" s="317">
        <f t="shared" si="149"/>
        <v>0</v>
      </c>
      <c r="CE60" s="270">
        <f t="shared" si="149"/>
        <v>0</v>
      </c>
      <c r="CF60" s="317">
        <f t="shared" si="149"/>
        <v>0</v>
      </c>
      <c r="CG60" s="270">
        <f t="shared" si="149"/>
        <v>0</v>
      </c>
      <c r="CH60" s="317">
        <f t="shared" si="149"/>
        <v>0</v>
      </c>
      <c r="CI60" s="270">
        <f t="shared" si="149"/>
        <v>0</v>
      </c>
      <c r="CJ60" s="317">
        <f t="shared" si="149"/>
        <v>0</v>
      </c>
      <c r="CK60" s="270">
        <f t="shared" si="149"/>
        <v>0</v>
      </c>
      <c r="CL60" s="317">
        <f t="shared" si="149"/>
        <v>0</v>
      </c>
      <c r="CM60" s="270">
        <f t="shared" si="149"/>
        <v>0</v>
      </c>
      <c r="CN60" s="317">
        <f t="shared" si="149"/>
        <v>0</v>
      </c>
      <c r="CO60" s="270">
        <f t="shared" si="149"/>
        <v>0</v>
      </c>
      <c r="CP60" s="317">
        <f t="shared" si="149"/>
        <v>0</v>
      </c>
      <c r="CQ60" s="270">
        <f t="shared" si="149"/>
        <v>0</v>
      </c>
      <c r="CR60" s="317">
        <f t="shared" si="149"/>
        <v>0</v>
      </c>
      <c r="CS60" s="270">
        <f t="shared" si="149"/>
        <v>0</v>
      </c>
      <c r="CT60" s="317">
        <f t="shared" si="149"/>
        <v>0</v>
      </c>
      <c r="CU60" s="270">
        <f t="shared" si="149"/>
        <v>0</v>
      </c>
      <c r="CV60" s="317">
        <f t="shared" si="149"/>
        <v>0</v>
      </c>
      <c r="CW60" s="270">
        <f t="shared" si="149"/>
        <v>0</v>
      </c>
      <c r="CX60" s="317">
        <f t="shared" si="149"/>
        <v>0</v>
      </c>
      <c r="CY60" s="270">
        <f t="shared" si="149"/>
        <v>0</v>
      </c>
      <c r="CZ60" s="317">
        <f t="shared" si="149"/>
        <v>0</v>
      </c>
      <c r="DA60" s="270">
        <f t="shared" si="149"/>
        <v>0</v>
      </c>
      <c r="DB60" s="317">
        <f t="shared" si="149"/>
        <v>0</v>
      </c>
      <c r="DC60" s="270">
        <f t="shared" si="149"/>
        <v>0</v>
      </c>
      <c r="DD60" s="317">
        <f t="shared" si="149"/>
        <v>0</v>
      </c>
      <c r="DE60" s="270">
        <f t="shared" si="149"/>
        <v>0</v>
      </c>
      <c r="DF60" s="317">
        <f t="shared" si="149"/>
        <v>0</v>
      </c>
      <c r="DG60" s="270">
        <f t="shared" si="149"/>
        <v>0</v>
      </c>
      <c r="DH60" s="317">
        <f t="shared" si="149"/>
        <v>0</v>
      </c>
      <c r="DI60" s="270">
        <f t="shared" si="149"/>
        <v>0</v>
      </c>
      <c r="DJ60" s="317">
        <f t="shared" si="149"/>
        <v>0</v>
      </c>
      <c r="DK60" s="270">
        <f t="shared" si="149"/>
        <v>0</v>
      </c>
      <c r="DL60" s="317">
        <f t="shared" si="149"/>
        <v>0</v>
      </c>
      <c r="DM60" s="270">
        <f t="shared" si="149"/>
        <v>0</v>
      </c>
      <c r="DN60" s="317">
        <f t="shared" si="149"/>
        <v>0</v>
      </c>
      <c r="DO60" s="270">
        <f t="shared" si="149"/>
        <v>0</v>
      </c>
      <c r="DP60" s="317">
        <f t="shared" si="149"/>
        <v>0</v>
      </c>
      <c r="DQ60" s="270">
        <f t="shared" si="149"/>
        <v>0</v>
      </c>
      <c r="DR60" s="317">
        <f t="shared" si="149"/>
        <v>0</v>
      </c>
      <c r="DS60" s="270">
        <f t="shared" si="149"/>
        <v>0</v>
      </c>
      <c r="DT60" s="317">
        <f t="shared" ref="DT60:ED60" si="150">DT52+DT59+DT54+DT57+DT58</f>
        <v>0</v>
      </c>
      <c r="DU60" s="270">
        <f t="shared" si="150"/>
        <v>0</v>
      </c>
      <c r="DV60" s="317">
        <f t="shared" si="150"/>
        <v>0</v>
      </c>
      <c r="DW60" s="270">
        <f t="shared" si="150"/>
        <v>0</v>
      </c>
      <c r="DX60" s="317">
        <f t="shared" si="150"/>
        <v>0</v>
      </c>
      <c r="DY60" s="270">
        <f t="shared" si="150"/>
        <v>0</v>
      </c>
      <c r="DZ60" s="317">
        <f t="shared" si="150"/>
        <v>0</v>
      </c>
      <c r="EA60" s="270">
        <f t="shared" si="150"/>
        <v>0</v>
      </c>
      <c r="EB60" s="317">
        <f t="shared" si="150"/>
        <v>0</v>
      </c>
      <c r="EC60" s="270">
        <f t="shared" si="150"/>
        <v>0</v>
      </c>
      <c r="ED60" s="101">
        <f t="shared" si="150"/>
        <v>0</v>
      </c>
      <c r="EE60" s="8"/>
    </row>
    <row r="61" spans="1:135" ht="35.25" customHeight="1" x14ac:dyDescent="0.25">
      <c r="B61" s="651"/>
      <c r="C61" s="656"/>
      <c r="D61" s="37" t="s">
        <v>123</v>
      </c>
      <c r="E61" s="267">
        <v>6500000</v>
      </c>
      <c r="F61" s="318">
        <v>5000000</v>
      </c>
      <c r="G61" s="267">
        <v>68000000</v>
      </c>
      <c r="H61" s="318">
        <v>980000</v>
      </c>
      <c r="I61" s="267">
        <v>950000</v>
      </c>
      <c r="J61" s="318">
        <v>5500000</v>
      </c>
      <c r="K61" s="267">
        <v>560000</v>
      </c>
      <c r="L61" s="318">
        <v>240000</v>
      </c>
      <c r="M61" s="267">
        <v>450000</v>
      </c>
      <c r="N61" s="318">
        <v>320000</v>
      </c>
      <c r="O61" s="267">
        <v>1050000</v>
      </c>
      <c r="P61" s="318">
        <v>265000</v>
      </c>
      <c r="Q61" s="267">
        <v>470000</v>
      </c>
      <c r="R61" s="318">
        <v>860000</v>
      </c>
      <c r="S61" s="267">
        <v>325000</v>
      </c>
      <c r="T61" s="318">
        <v>1500000</v>
      </c>
      <c r="U61" s="267">
        <v>663000</v>
      </c>
      <c r="V61" s="318"/>
      <c r="W61" s="267"/>
      <c r="X61" s="318"/>
      <c r="Y61" s="267"/>
      <c r="Z61" s="318"/>
      <c r="AA61" s="267"/>
      <c r="AB61" s="318"/>
      <c r="AC61" s="267"/>
      <c r="AD61" s="318"/>
      <c r="AE61" s="267"/>
      <c r="AF61" s="318"/>
      <c r="AG61" s="267"/>
      <c r="AH61" s="318"/>
      <c r="AI61" s="267"/>
      <c r="AJ61" s="318"/>
      <c r="AK61" s="267"/>
      <c r="AL61" s="318"/>
      <c r="AM61" s="267"/>
      <c r="AN61" s="318"/>
      <c r="AO61" s="267"/>
      <c r="AP61" s="318"/>
      <c r="AQ61" s="267"/>
      <c r="AR61" s="318"/>
      <c r="AS61" s="267"/>
      <c r="AT61" s="318"/>
      <c r="AU61" s="267"/>
      <c r="AV61" s="318"/>
      <c r="AW61" s="267"/>
      <c r="AX61" s="318"/>
      <c r="AY61" s="267"/>
      <c r="AZ61" s="318"/>
      <c r="BA61" s="267"/>
      <c r="BB61" s="318"/>
      <c r="BC61" s="267"/>
      <c r="BD61" s="318"/>
      <c r="BE61" s="267"/>
      <c r="BF61" s="318"/>
      <c r="BG61" s="267"/>
      <c r="BH61" s="318"/>
      <c r="BI61" s="267"/>
      <c r="BJ61" s="318"/>
      <c r="BK61" s="267"/>
      <c r="BL61" s="318"/>
      <c r="BM61" s="267"/>
      <c r="BN61" s="318"/>
      <c r="BO61" s="267"/>
      <c r="BP61" s="318"/>
      <c r="BQ61" s="267"/>
      <c r="BR61" s="318"/>
      <c r="BS61" s="267"/>
      <c r="BT61" s="318"/>
      <c r="BU61" s="267"/>
      <c r="BV61" s="318"/>
      <c r="BW61" s="267"/>
      <c r="BX61" s="318"/>
      <c r="BY61" s="267"/>
      <c r="BZ61" s="318"/>
      <c r="CA61" s="267"/>
      <c r="CB61" s="318"/>
      <c r="CC61" s="267"/>
      <c r="CD61" s="318"/>
      <c r="CE61" s="267"/>
      <c r="CF61" s="318"/>
      <c r="CG61" s="267"/>
      <c r="CH61" s="318"/>
      <c r="CI61" s="267"/>
      <c r="CJ61" s="318"/>
      <c r="CK61" s="267"/>
      <c r="CL61" s="318"/>
      <c r="CM61" s="267"/>
      <c r="CN61" s="318"/>
      <c r="CO61" s="267"/>
      <c r="CP61" s="318"/>
      <c r="CQ61" s="267"/>
      <c r="CR61" s="318"/>
      <c r="CS61" s="267"/>
      <c r="CT61" s="318"/>
      <c r="CU61" s="267"/>
      <c r="CV61" s="318"/>
      <c r="CW61" s="267"/>
      <c r="CX61" s="318"/>
      <c r="CY61" s="267"/>
      <c r="CZ61" s="318"/>
      <c r="DA61" s="267"/>
      <c r="DB61" s="318"/>
      <c r="DC61" s="267"/>
      <c r="DD61" s="318"/>
      <c r="DE61" s="267"/>
      <c r="DF61" s="318"/>
      <c r="DG61" s="267"/>
      <c r="DH61" s="318"/>
      <c r="DI61" s="267"/>
      <c r="DJ61" s="318"/>
      <c r="DK61" s="267"/>
      <c r="DL61" s="318"/>
      <c r="DM61" s="267"/>
      <c r="DN61" s="318"/>
      <c r="DO61" s="267"/>
      <c r="DP61" s="318"/>
      <c r="DQ61" s="267"/>
      <c r="DR61" s="318"/>
      <c r="DS61" s="267"/>
      <c r="DT61" s="318"/>
      <c r="DU61" s="267"/>
      <c r="DV61" s="318"/>
      <c r="DW61" s="267"/>
      <c r="DX61" s="318"/>
      <c r="DY61" s="267"/>
      <c r="DZ61" s="318"/>
      <c r="EA61" s="267"/>
      <c r="EB61" s="318"/>
      <c r="EC61" s="267"/>
      <c r="ED61" s="102"/>
      <c r="EE61" s="8"/>
    </row>
    <row r="62" spans="1:135" ht="36" customHeight="1" x14ac:dyDescent="0.25">
      <c r="B62" s="651"/>
      <c r="C62" s="656"/>
      <c r="D62" s="103" t="s">
        <v>124</v>
      </c>
      <c r="E62" s="270">
        <f t="shared" ref="E62:BM62" si="151">E51+E60-E61</f>
        <v>23451241</v>
      </c>
      <c r="F62" s="317">
        <f t="shared" si="151"/>
        <v>35816821</v>
      </c>
      <c r="G62" s="270">
        <f t="shared" si="151"/>
        <v>-30705680</v>
      </c>
      <c r="H62" s="317">
        <f t="shared" si="151"/>
        <v>93870124</v>
      </c>
      <c r="I62" s="270">
        <f t="shared" si="151"/>
        <v>39129412</v>
      </c>
      <c r="J62" s="317">
        <f t="shared" si="151"/>
        <v>70505712</v>
      </c>
      <c r="K62" s="270">
        <f t="shared" si="151"/>
        <v>46959971</v>
      </c>
      <c r="L62" s="317">
        <f t="shared" si="151"/>
        <v>33758417</v>
      </c>
      <c r="M62" s="270">
        <f t="shared" si="151"/>
        <v>50971000</v>
      </c>
      <c r="N62" s="317">
        <f t="shared" si="151"/>
        <v>229065284</v>
      </c>
      <c r="O62" s="270">
        <f t="shared" si="151"/>
        <v>28916428</v>
      </c>
      <c r="P62" s="317">
        <f t="shared" si="151"/>
        <v>21150132</v>
      </c>
      <c r="Q62" s="270">
        <f t="shared" si="151"/>
        <v>41481314</v>
      </c>
      <c r="R62" s="317">
        <f t="shared" si="151"/>
        <v>46554943</v>
      </c>
      <c r="S62" s="270">
        <f t="shared" si="151"/>
        <v>33073184</v>
      </c>
      <c r="T62" s="317">
        <f t="shared" si="151"/>
        <v>27393431</v>
      </c>
      <c r="U62" s="270">
        <f t="shared" si="151"/>
        <v>16514045</v>
      </c>
      <c r="V62" s="317">
        <f t="shared" si="151"/>
        <v>0</v>
      </c>
      <c r="W62" s="270">
        <f t="shared" si="151"/>
        <v>0</v>
      </c>
      <c r="X62" s="317">
        <f t="shared" si="151"/>
        <v>0</v>
      </c>
      <c r="Y62" s="270">
        <f t="shared" si="151"/>
        <v>0</v>
      </c>
      <c r="Z62" s="317">
        <f t="shared" si="151"/>
        <v>0</v>
      </c>
      <c r="AA62" s="270">
        <f t="shared" si="151"/>
        <v>0</v>
      </c>
      <c r="AB62" s="317">
        <f t="shared" si="151"/>
        <v>0</v>
      </c>
      <c r="AC62" s="270">
        <f t="shared" si="151"/>
        <v>0</v>
      </c>
      <c r="AD62" s="317">
        <f t="shared" si="151"/>
        <v>0</v>
      </c>
      <c r="AE62" s="270">
        <f t="shared" si="151"/>
        <v>0</v>
      </c>
      <c r="AF62" s="317">
        <f t="shared" si="151"/>
        <v>0</v>
      </c>
      <c r="AG62" s="270">
        <f t="shared" si="151"/>
        <v>0</v>
      </c>
      <c r="AH62" s="317">
        <f t="shared" si="151"/>
        <v>0</v>
      </c>
      <c r="AI62" s="270">
        <f t="shared" si="151"/>
        <v>0</v>
      </c>
      <c r="AJ62" s="317">
        <f t="shared" si="151"/>
        <v>0</v>
      </c>
      <c r="AK62" s="270">
        <f t="shared" si="151"/>
        <v>0</v>
      </c>
      <c r="AL62" s="317">
        <f t="shared" si="151"/>
        <v>0</v>
      </c>
      <c r="AM62" s="270">
        <f t="shared" si="151"/>
        <v>0</v>
      </c>
      <c r="AN62" s="317">
        <f t="shared" si="151"/>
        <v>0</v>
      </c>
      <c r="AO62" s="270">
        <f t="shared" si="151"/>
        <v>0</v>
      </c>
      <c r="AP62" s="317">
        <f t="shared" si="151"/>
        <v>0</v>
      </c>
      <c r="AQ62" s="270">
        <f t="shared" si="151"/>
        <v>0</v>
      </c>
      <c r="AR62" s="317">
        <f t="shared" si="151"/>
        <v>0</v>
      </c>
      <c r="AS62" s="270">
        <f t="shared" si="151"/>
        <v>0</v>
      </c>
      <c r="AT62" s="317">
        <f t="shared" si="151"/>
        <v>0</v>
      </c>
      <c r="AU62" s="270">
        <f t="shared" si="151"/>
        <v>0</v>
      </c>
      <c r="AV62" s="317">
        <f t="shared" si="151"/>
        <v>0</v>
      </c>
      <c r="AW62" s="270">
        <f t="shared" si="151"/>
        <v>0</v>
      </c>
      <c r="AX62" s="317">
        <f t="shared" si="151"/>
        <v>0</v>
      </c>
      <c r="AY62" s="270">
        <f t="shared" si="151"/>
        <v>0</v>
      </c>
      <c r="AZ62" s="317">
        <f t="shared" si="151"/>
        <v>0</v>
      </c>
      <c r="BA62" s="270">
        <f t="shared" si="151"/>
        <v>0</v>
      </c>
      <c r="BB62" s="317">
        <f t="shared" si="151"/>
        <v>0</v>
      </c>
      <c r="BC62" s="270">
        <f t="shared" si="151"/>
        <v>0</v>
      </c>
      <c r="BD62" s="317">
        <f t="shared" si="151"/>
        <v>0</v>
      </c>
      <c r="BE62" s="270">
        <f t="shared" si="151"/>
        <v>0</v>
      </c>
      <c r="BF62" s="317">
        <f t="shared" si="151"/>
        <v>0</v>
      </c>
      <c r="BG62" s="270">
        <f t="shared" si="151"/>
        <v>0</v>
      </c>
      <c r="BH62" s="317">
        <f t="shared" si="151"/>
        <v>0</v>
      </c>
      <c r="BI62" s="270">
        <f t="shared" si="151"/>
        <v>0</v>
      </c>
      <c r="BJ62" s="317">
        <f t="shared" si="151"/>
        <v>0</v>
      </c>
      <c r="BK62" s="270">
        <f t="shared" si="151"/>
        <v>0</v>
      </c>
      <c r="BL62" s="317">
        <f t="shared" si="151"/>
        <v>0</v>
      </c>
      <c r="BM62" s="270">
        <f t="shared" si="151"/>
        <v>0</v>
      </c>
      <c r="BN62" s="317">
        <f t="shared" ref="BN62:DS62" si="152">BN51+BN60-BN61</f>
        <v>0</v>
      </c>
      <c r="BO62" s="270">
        <f t="shared" si="152"/>
        <v>0</v>
      </c>
      <c r="BP62" s="317">
        <f t="shared" si="152"/>
        <v>0</v>
      </c>
      <c r="BQ62" s="270">
        <f t="shared" si="152"/>
        <v>0</v>
      </c>
      <c r="BR62" s="317">
        <f t="shared" si="152"/>
        <v>0</v>
      </c>
      <c r="BS62" s="270">
        <f t="shared" si="152"/>
        <v>0</v>
      </c>
      <c r="BT62" s="317">
        <f t="shared" si="152"/>
        <v>0</v>
      </c>
      <c r="BU62" s="270">
        <f t="shared" si="152"/>
        <v>0</v>
      </c>
      <c r="BV62" s="317">
        <f t="shared" si="152"/>
        <v>0</v>
      </c>
      <c r="BW62" s="270">
        <f t="shared" si="152"/>
        <v>0</v>
      </c>
      <c r="BX62" s="317">
        <f t="shared" si="152"/>
        <v>0</v>
      </c>
      <c r="BY62" s="270">
        <f t="shared" si="152"/>
        <v>0</v>
      </c>
      <c r="BZ62" s="317">
        <f t="shared" si="152"/>
        <v>0</v>
      </c>
      <c r="CA62" s="270">
        <f t="shared" si="152"/>
        <v>0</v>
      </c>
      <c r="CB62" s="317">
        <f t="shared" si="152"/>
        <v>0</v>
      </c>
      <c r="CC62" s="270">
        <f t="shared" si="152"/>
        <v>0</v>
      </c>
      <c r="CD62" s="317">
        <f t="shared" si="152"/>
        <v>0</v>
      </c>
      <c r="CE62" s="270">
        <f t="shared" si="152"/>
        <v>0</v>
      </c>
      <c r="CF62" s="317">
        <f t="shared" si="152"/>
        <v>0</v>
      </c>
      <c r="CG62" s="270">
        <f t="shared" si="152"/>
        <v>0</v>
      </c>
      <c r="CH62" s="317">
        <f t="shared" si="152"/>
        <v>0</v>
      </c>
      <c r="CI62" s="270">
        <f t="shared" si="152"/>
        <v>0</v>
      </c>
      <c r="CJ62" s="317">
        <f t="shared" si="152"/>
        <v>0</v>
      </c>
      <c r="CK62" s="270">
        <f t="shared" si="152"/>
        <v>0</v>
      </c>
      <c r="CL62" s="317">
        <f t="shared" si="152"/>
        <v>0</v>
      </c>
      <c r="CM62" s="270">
        <f t="shared" si="152"/>
        <v>0</v>
      </c>
      <c r="CN62" s="317">
        <f t="shared" si="152"/>
        <v>0</v>
      </c>
      <c r="CO62" s="270">
        <f t="shared" si="152"/>
        <v>0</v>
      </c>
      <c r="CP62" s="317">
        <f t="shared" si="152"/>
        <v>0</v>
      </c>
      <c r="CQ62" s="270">
        <f t="shared" si="152"/>
        <v>0</v>
      </c>
      <c r="CR62" s="317">
        <f t="shared" si="152"/>
        <v>0</v>
      </c>
      <c r="CS62" s="270">
        <f t="shared" si="152"/>
        <v>0</v>
      </c>
      <c r="CT62" s="317">
        <f t="shared" si="152"/>
        <v>0</v>
      </c>
      <c r="CU62" s="270">
        <f t="shared" si="152"/>
        <v>0</v>
      </c>
      <c r="CV62" s="317">
        <f t="shared" si="152"/>
        <v>0</v>
      </c>
      <c r="CW62" s="270">
        <f t="shared" si="152"/>
        <v>0</v>
      </c>
      <c r="CX62" s="317">
        <f t="shared" si="152"/>
        <v>0</v>
      </c>
      <c r="CY62" s="270">
        <f t="shared" si="152"/>
        <v>0</v>
      </c>
      <c r="CZ62" s="317">
        <f t="shared" si="152"/>
        <v>0</v>
      </c>
      <c r="DA62" s="270">
        <f t="shared" si="152"/>
        <v>0</v>
      </c>
      <c r="DB62" s="317">
        <f t="shared" si="152"/>
        <v>0</v>
      </c>
      <c r="DC62" s="270">
        <f t="shared" si="152"/>
        <v>0</v>
      </c>
      <c r="DD62" s="317">
        <f t="shared" si="152"/>
        <v>0</v>
      </c>
      <c r="DE62" s="270">
        <f t="shared" si="152"/>
        <v>0</v>
      </c>
      <c r="DF62" s="317">
        <f t="shared" si="152"/>
        <v>0</v>
      </c>
      <c r="DG62" s="270">
        <f t="shared" si="152"/>
        <v>0</v>
      </c>
      <c r="DH62" s="317">
        <f t="shared" si="152"/>
        <v>0</v>
      </c>
      <c r="DI62" s="270">
        <f t="shared" si="152"/>
        <v>0</v>
      </c>
      <c r="DJ62" s="317">
        <f t="shared" si="152"/>
        <v>0</v>
      </c>
      <c r="DK62" s="270">
        <f t="shared" si="152"/>
        <v>0</v>
      </c>
      <c r="DL62" s="317">
        <f t="shared" si="152"/>
        <v>0</v>
      </c>
      <c r="DM62" s="270">
        <f t="shared" si="152"/>
        <v>0</v>
      </c>
      <c r="DN62" s="317">
        <f t="shared" si="152"/>
        <v>0</v>
      </c>
      <c r="DO62" s="270">
        <f t="shared" si="152"/>
        <v>0</v>
      </c>
      <c r="DP62" s="317">
        <f t="shared" si="152"/>
        <v>0</v>
      </c>
      <c r="DQ62" s="270">
        <f t="shared" si="152"/>
        <v>0</v>
      </c>
      <c r="DR62" s="317">
        <f t="shared" si="152"/>
        <v>0</v>
      </c>
      <c r="DS62" s="270">
        <f t="shared" si="152"/>
        <v>0</v>
      </c>
      <c r="DT62" s="317">
        <f t="shared" ref="DT62:ED62" si="153">DT51+DT60-DT61</f>
        <v>0</v>
      </c>
      <c r="DU62" s="270">
        <f t="shared" si="153"/>
        <v>0</v>
      </c>
      <c r="DV62" s="317">
        <f t="shared" si="153"/>
        <v>0</v>
      </c>
      <c r="DW62" s="270">
        <f t="shared" si="153"/>
        <v>0</v>
      </c>
      <c r="DX62" s="317">
        <f t="shared" si="153"/>
        <v>0</v>
      </c>
      <c r="DY62" s="270">
        <f t="shared" si="153"/>
        <v>0</v>
      </c>
      <c r="DZ62" s="317">
        <f t="shared" si="153"/>
        <v>0</v>
      </c>
      <c r="EA62" s="270">
        <f t="shared" si="153"/>
        <v>0</v>
      </c>
      <c r="EB62" s="317">
        <f t="shared" si="153"/>
        <v>0</v>
      </c>
      <c r="EC62" s="270">
        <f t="shared" si="153"/>
        <v>0</v>
      </c>
      <c r="ED62" s="101">
        <f t="shared" si="153"/>
        <v>0</v>
      </c>
      <c r="EE62" s="8"/>
    </row>
    <row r="63" spans="1:135" ht="21" customHeight="1" x14ac:dyDescent="0.25">
      <c r="B63" s="651"/>
      <c r="C63" s="656"/>
      <c r="D63" s="38" t="s">
        <v>125</v>
      </c>
      <c r="E63" s="267"/>
      <c r="F63" s="318"/>
      <c r="G63" s="267"/>
      <c r="H63" s="318"/>
      <c r="I63" s="267"/>
      <c r="J63" s="318"/>
      <c r="K63" s="267"/>
      <c r="L63" s="318"/>
      <c r="M63" s="267"/>
      <c r="N63" s="318"/>
      <c r="O63" s="267"/>
      <c r="P63" s="318"/>
      <c r="Q63" s="267"/>
      <c r="R63" s="318"/>
      <c r="S63" s="267"/>
      <c r="T63" s="318"/>
      <c r="U63" s="267"/>
      <c r="V63" s="318"/>
      <c r="W63" s="267"/>
      <c r="X63" s="318"/>
      <c r="Y63" s="267"/>
      <c r="Z63" s="318"/>
      <c r="AA63" s="267"/>
      <c r="AB63" s="318"/>
      <c r="AC63" s="267"/>
      <c r="AD63" s="318"/>
      <c r="AE63" s="267"/>
      <c r="AF63" s="318"/>
      <c r="AG63" s="267"/>
      <c r="AH63" s="318"/>
      <c r="AI63" s="267"/>
      <c r="AJ63" s="318"/>
      <c r="AK63" s="267"/>
      <c r="AL63" s="318"/>
      <c r="AM63" s="267"/>
      <c r="AN63" s="318"/>
      <c r="AO63" s="267"/>
      <c r="AP63" s="318"/>
      <c r="AQ63" s="267"/>
      <c r="AR63" s="318"/>
      <c r="AS63" s="267"/>
      <c r="AT63" s="318"/>
      <c r="AU63" s="267"/>
      <c r="AV63" s="318"/>
      <c r="AW63" s="267"/>
      <c r="AX63" s="318"/>
      <c r="AY63" s="267"/>
      <c r="AZ63" s="318"/>
      <c r="BA63" s="267"/>
      <c r="BB63" s="318"/>
      <c r="BC63" s="267"/>
      <c r="BD63" s="318"/>
      <c r="BE63" s="267"/>
      <c r="BF63" s="318"/>
      <c r="BG63" s="267"/>
      <c r="BH63" s="318"/>
      <c r="BI63" s="267"/>
      <c r="BJ63" s="318"/>
      <c r="BK63" s="267"/>
      <c r="BL63" s="318"/>
      <c r="BM63" s="267"/>
      <c r="BN63" s="318"/>
      <c r="BO63" s="267"/>
      <c r="BP63" s="318"/>
      <c r="BQ63" s="267"/>
      <c r="BR63" s="318"/>
      <c r="BS63" s="267"/>
      <c r="BT63" s="318"/>
      <c r="BU63" s="267"/>
      <c r="BV63" s="318"/>
      <c r="BW63" s="267"/>
      <c r="BX63" s="318"/>
      <c r="BY63" s="267"/>
      <c r="BZ63" s="318"/>
      <c r="CA63" s="267"/>
      <c r="CB63" s="318"/>
      <c r="CC63" s="267"/>
      <c r="CD63" s="318"/>
      <c r="CE63" s="267"/>
      <c r="CF63" s="318"/>
      <c r="CG63" s="267"/>
      <c r="CH63" s="318"/>
      <c r="CI63" s="267"/>
      <c r="CJ63" s="318"/>
      <c r="CK63" s="267"/>
      <c r="CL63" s="318"/>
      <c r="CM63" s="267"/>
      <c r="CN63" s="318"/>
      <c r="CO63" s="267"/>
      <c r="CP63" s="318"/>
      <c r="CQ63" s="267"/>
      <c r="CR63" s="318"/>
      <c r="CS63" s="267"/>
      <c r="CT63" s="318"/>
      <c r="CU63" s="267"/>
      <c r="CV63" s="318"/>
      <c r="CW63" s="267"/>
      <c r="CX63" s="318"/>
      <c r="CY63" s="267"/>
      <c r="CZ63" s="318"/>
      <c r="DA63" s="267"/>
      <c r="DB63" s="318"/>
      <c r="DC63" s="267"/>
      <c r="DD63" s="318"/>
      <c r="DE63" s="267"/>
      <c r="DF63" s="318"/>
      <c r="DG63" s="267"/>
      <c r="DH63" s="318"/>
      <c r="DI63" s="267"/>
      <c r="DJ63" s="318"/>
      <c r="DK63" s="267"/>
      <c r="DL63" s="318"/>
      <c r="DM63" s="267"/>
      <c r="DN63" s="318"/>
      <c r="DO63" s="267"/>
      <c r="DP63" s="318"/>
      <c r="DQ63" s="267"/>
      <c r="DR63" s="318"/>
      <c r="DS63" s="267"/>
      <c r="DT63" s="318"/>
      <c r="DU63" s="267"/>
      <c r="DV63" s="318"/>
      <c r="DW63" s="267"/>
      <c r="DX63" s="318"/>
      <c r="DY63" s="267"/>
      <c r="DZ63" s="318"/>
      <c r="EA63" s="267"/>
      <c r="EB63" s="318"/>
      <c r="EC63" s="267"/>
      <c r="ED63" s="102"/>
      <c r="EE63" s="8"/>
    </row>
    <row r="64" spans="1:135" ht="20.25" customHeight="1" x14ac:dyDescent="0.25">
      <c r="B64" s="651"/>
      <c r="C64" s="656"/>
      <c r="D64" s="37" t="s">
        <v>13</v>
      </c>
      <c r="E64" s="104" t="s">
        <v>488</v>
      </c>
      <c r="F64" s="319" t="s">
        <v>488</v>
      </c>
      <c r="G64" s="104" t="s">
        <v>488</v>
      </c>
      <c r="H64" s="319" t="s">
        <v>488</v>
      </c>
      <c r="I64" s="104" t="s">
        <v>488</v>
      </c>
      <c r="J64" s="319" t="s">
        <v>488</v>
      </c>
      <c r="K64" s="104" t="s">
        <v>488</v>
      </c>
      <c r="L64" s="319" t="s">
        <v>488</v>
      </c>
      <c r="M64" s="104" t="s">
        <v>488</v>
      </c>
      <c r="N64" s="319" t="s">
        <v>488</v>
      </c>
      <c r="O64" s="104" t="s">
        <v>488</v>
      </c>
      <c r="P64" s="319" t="s">
        <v>488</v>
      </c>
      <c r="Q64" s="104" t="s">
        <v>488</v>
      </c>
      <c r="R64" s="319" t="s">
        <v>489</v>
      </c>
      <c r="S64" s="104" t="s">
        <v>488</v>
      </c>
      <c r="T64" s="319" t="s">
        <v>490</v>
      </c>
      <c r="U64" s="104" t="s">
        <v>491</v>
      </c>
      <c r="V64" s="319"/>
      <c r="W64" s="104"/>
      <c r="X64" s="319"/>
      <c r="Y64" s="104"/>
      <c r="Z64" s="319"/>
      <c r="AA64" s="104"/>
      <c r="AB64" s="319"/>
      <c r="AC64" s="104"/>
      <c r="AD64" s="319"/>
      <c r="AE64" s="104"/>
      <c r="AF64" s="319"/>
      <c r="AG64" s="104"/>
      <c r="AH64" s="319"/>
      <c r="AI64" s="104"/>
      <c r="AJ64" s="319"/>
      <c r="AK64" s="104"/>
      <c r="AL64" s="319"/>
      <c r="AM64" s="104"/>
      <c r="AN64" s="319"/>
      <c r="AO64" s="104"/>
      <c r="AP64" s="319"/>
      <c r="AQ64" s="104"/>
      <c r="AR64" s="319"/>
      <c r="AS64" s="104"/>
      <c r="AT64" s="319"/>
      <c r="AU64" s="104"/>
      <c r="AV64" s="319"/>
      <c r="AW64" s="104"/>
      <c r="AX64" s="319"/>
      <c r="AY64" s="104"/>
      <c r="AZ64" s="319"/>
      <c r="BA64" s="104"/>
      <c r="BB64" s="319"/>
      <c r="BC64" s="104"/>
      <c r="BD64" s="319"/>
      <c r="BE64" s="104"/>
      <c r="BF64" s="319"/>
      <c r="BG64" s="104"/>
      <c r="BH64" s="319"/>
      <c r="BI64" s="104"/>
      <c r="BJ64" s="319"/>
      <c r="BK64" s="104"/>
      <c r="BL64" s="319"/>
      <c r="BM64" s="104"/>
      <c r="BN64" s="319"/>
      <c r="BO64" s="104"/>
      <c r="BP64" s="319"/>
      <c r="BQ64" s="104"/>
      <c r="BR64" s="319"/>
      <c r="BS64" s="104"/>
      <c r="BT64" s="319"/>
      <c r="BU64" s="104"/>
      <c r="BV64" s="319"/>
      <c r="BW64" s="104"/>
      <c r="BX64" s="319"/>
      <c r="BY64" s="104"/>
      <c r="BZ64" s="319"/>
      <c r="CA64" s="104"/>
      <c r="CB64" s="319"/>
      <c r="CC64" s="104"/>
      <c r="CD64" s="319"/>
      <c r="CE64" s="104"/>
      <c r="CF64" s="319"/>
      <c r="CG64" s="104"/>
      <c r="CH64" s="319"/>
      <c r="CI64" s="104"/>
      <c r="CJ64" s="319"/>
      <c r="CK64" s="104"/>
      <c r="CL64" s="319"/>
      <c r="CM64" s="104"/>
      <c r="CN64" s="319"/>
      <c r="CO64" s="104"/>
      <c r="CP64" s="319"/>
      <c r="CQ64" s="104"/>
      <c r="CR64" s="319"/>
      <c r="CS64" s="104"/>
      <c r="CT64" s="319"/>
      <c r="CU64" s="104"/>
      <c r="CV64" s="319"/>
      <c r="CW64" s="104"/>
      <c r="CX64" s="319"/>
      <c r="CY64" s="104"/>
      <c r="CZ64" s="319"/>
      <c r="DA64" s="104"/>
      <c r="DB64" s="319"/>
      <c r="DC64" s="104"/>
      <c r="DD64" s="319"/>
      <c r="DE64" s="104"/>
      <c r="DF64" s="319"/>
      <c r="DG64" s="104"/>
      <c r="DH64" s="319"/>
      <c r="DI64" s="104"/>
      <c r="DJ64" s="319"/>
      <c r="DK64" s="104"/>
      <c r="DL64" s="319"/>
      <c r="DM64" s="104"/>
      <c r="DN64" s="319"/>
      <c r="DO64" s="104"/>
      <c r="DP64" s="319"/>
      <c r="DQ64" s="104"/>
      <c r="DR64" s="319"/>
      <c r="DS64" s="104"/>
      <c r="DT64" s="319"/>
      <c r="DU64" s="104"/>
      <c r="DV64" s="319"/>
      <c r="DW64" s="104"/>
      <c r="DX64" s="319"/>
      <c r="DY64" s="104"/>
      <c r="DZ64" s="319"/>
      <c r="EA64" s="104"/>
      <c r="EB64" s="319"/>
      <c r="EC64" s="104"/>
      <c r="ED64" s="362"/>
      <c r="EE64" s="8"/>
    </row>
    <row r="65" spans="2:135" ht="18.75" customHeight="1" x14ac:dyDescent="0.25">
      <c r="B65" s="651"/>
      <c r="C65" s="656"/>
      <c r="D65" s="37" t="s">
        <v>12</v>
      </c>
      <c r="E65" s="104"/>
      <c r="F65" s="319"/>
      <c r="G65" s="104"/>
      <c r="H65" s="319"/>
      <c r="I65" s="104"/>
      <c r="J65" s="319"/>
      <c r="K65" s="104"/>
      <c r="L65" s="319"/>
      <c r="M65" s="104"/>
      <c r="N65" s="319"/>
      <c r="O65" s="104"/>
      <c r="P65" s="319"/>
      <c r="Q65" s="104"/>
      <c r="R65" s="319"/>
      <c r="S65" s="104"/>
      <c r="T65" s="319"/>
      <c r="U65" s="104"/>
      <c r="V65" s="319"/>
      <c r="W65" s="104"/>
      <c r="X65" s="319"/>
      <c r="Y65" s="104"/>
      <c r="Z65" s="319"/>
      <c r="AA65" s="104"/>
      <c r="AB65" s="319"/>
      <c r="AC65" s="104"/>
      <c r="AD65" s="319"/>
      <c r="AE65" s="104"/>
      <c r="AF65" s="319"/>
      <c r="AG65" s="104"/>
      <c r="AH65" s="319"/>
      <c r="AI65" s="104"/>
      <c r="AJ65" s="319"/>
      <c r="AK65" s="104"/>
      <c r="AL65" s="319"/>
      <c r="AM65" s="104"/>
      <c r="AN65" s="319"/>
      <c r="AO65" s="104"/>
      <c r="AP65" s="319"/>
      <c r="AQ65" s="104"/>
      <c r="AR65" s="319"/>
      <c r="AS65" s="104"/>
      <c r="AT65" s="319"/>
      <c r="AU65" s="104"/>
      <c r="AV65" s="319"/>
      <c r="AW65" s="104"/>
      <c r="AX65" s="319"/>
      <c r="AY65" s="104"/>
      <c r="AZ65" s="319"/>
      <c r="BA65" s="104"/>
      <c r="BB65" s="319"/>
      <c r="BC65" s="104"/>
      <c r="BD65" s="319"/>
      <c r="BE65" s="104"/>
      <c r="BF65" s="319"/>
      <c r="BG65" s="104"/>
      <c r="BH65" s="319"/>
      <c r="BI65" s="104"/>
      <c r="BJ65" s="319"/>
      <c r="BK65" s="104"/>
      <c r="BL65" s="319"/>
      <c r="BM65" s="104"/>
      <c r="BN65" s="319"/>
      <c r="BO65" s="104"/>
      <c r="BP65" s="319"/>
      <c r="BQ65" s="104"/>
      <c r="BR65" s="319"/>
      <c r="BS65" s="104"/>
      <c r="BT65" s="319"/>
      <c r="BU65" s="104"/>
      <c r="BV65" s="319"/>
      <c r="BW65" s="104"/>
      <c r="BX65" s="319"/>
      <c r="BY65" s="104"/>
      <c r="BZ65" s="319"/>
      <c r="CA65" s="104"/>
      <c r="CB65" s="319"/>
      <c r="CC65" s="104"/>
      <c r="CD65" s="319"/>
      <c r="CE65" s="104"/>
      <c r="CF65" s="319"/>
      <c r="CG65" s="104"/>
      <c r="CH65" s="319"/>
      <c r="CI65" s="104"/>
      <c r="CJ65" s="319"/>
      <c r="CK65" s="104"/>
      <c r="CL65" s="319"/>
      <c r="CM65" s="104"/>
      <c r="CN65" s="319"/>
      <c r="CO65" s="104"/>
      <c r="CP65" s="319"/>
      <c r="CQ65" s="104"/>
      <c r="CR65" s="319"/>
      <c r="CS65" s="104"/>
      <c r="CT65" s="319"/>
      <c r="CU65" s="104"/>
      <c r="CV65" s="319"/>
      <c r="CW65" s="104"/>
      <c r="CX65" s="319"/>
      <c r="CY65" s="104"/>
      <c r="CZ65" s="319"/>
      <c r="DA65" s="104"/>
      <c r="DB65" s="319"/>
      <c r="DC65" s="104"/>
      <c r="DD65" s="319"/>
      <c r="DE65" s="104"/>
      <c r="DF65" s="319"/>
      <c r="DG65" s="104"/>
      <c r="DH65" s="319"/>
      <c r="DI65" s="104"/>
      <c r="DJ65" s="319"/>
      <c r="DK65" s="104"/>
      <c r="DL65" s="319"/>
      <c r="DM65" s="104"/>
      <c r="DN65" s="319"/>
      <c r="DO65" s="104"/>
      <c r="DP65" s="319"/>
      <c r="DQ65" s="104"/>
      <c r="DR65" s="319"/>
      <c r="DS65" s="104"/>
      <c r="DT65" s="319"/>
      <c r="DU65" s="104"/>
      <c r="DV65" s="319"/>
      <c r="DW65" s="104"/>
      <c r="DX65" s="319"/>
      <c r="DY65" s="104"/>
      <c r="DZ65" s="319"/>
      <c r="EA65" s="104"/>
      <c r="EB65" s="319"/>
      <c r="EC65" s="104"/>
      <c r="ED65" s="362"/>
      <c r="EE65" s="8"/>
    </row>
    <row r="66" spans="2:135" ht="18" customHeight="1" x14ac:dyDescent="0.25">
      <c r="B66" s="651"/>
      <c r="C66" s="656"/>
      <c r="D66" s="37" t="s">
        <v>126</v>
      </c>
      <c r="E66" s="267">
        <v>2025418</v>
      </c>
      <c r="F66" s="318">
        <v>8441621</v>
      </c>
      <c r="G66" s="267">
        <v>2025418</v>
      </c>
      <c r="H66" s="318">
        <v>608428</v>
      </c>
      <c r="I66" s="267">
        <v>10862346</v>
      </c>
      <c r="J66" s="318">
        <v>178826</v>
      </c>
      <c r="K66" s="267">
        <v>4802972</v>
      </c>
      <c r="L66" s="318">
        <v>6510000</v>
      </c>
      <c r="M66" s="267">
        <v>654000</v>
      </c>
      <c r="N66" s="318">
        <v>227771</v>
      </c>
      <c r="O66" s="267">
        <v>11410000</v>
      </c>
      <c r="P66" s="318">
        <v>1987951</v>
      </c>
      <c r="Q66" s="267">
        <v>1828980</v>
      </c>
      <c r="R66" s="318">
        <v>4974000</v>
      </c>
      <c r="S66" s="267">
        <v>240681334</v>
      </c>
      <c r="T66" s="318">
        <v>136000</v>
      </c>
      <c r="U66" s="267">
        <v>786045</v>
      </c>
      <c r="V66" s="318"/>
      <c r="W66" s="267"/>
      <c r="X66" s="318"/>
      <c r="Y66" s="267"/>
      <c r="Z66" s="318"/>
      <c r="AA66" s="267"/>
      <c r="AB66" s="318"/>
      <c r="AC66" s="267"/>
      <c r="AD66" s="318"/>
      <c r="AE66" s="267"/>
      <c r="AF66" s="318"/>
      <c r="AG66" s="267"/>
      <c r="AH66" s="318"/>
      <c r="AI66" s="267"/>
      <c r="AJ66" s="318"/>
      <c r="AK66" s="267"/>
      <c r="AL66" s="318"/>
      <c r="AM66" s="267"/>
      <c r="AN66" s="318"/>
      <c r="AO66" s="267"/>
      <c r="AP66" s="318"/>
      <c r="AQ66" s="267"/>
      <c r="AR66" s="318"/>
      <c r="AS66" s="267"/>
      <c r="AT66" s="318"/>
      <c r="AU66" s="267"/>
      <c r="AV66" s="318"/>
      <c r="AW66" s="267"/>
      <c r="AX66" s="318"/>
      <c r="AY66" s="267"/>
      <c r="AZ66" s="318"/>
      <c r="BA66" s="267"/>
      <c r="BB66" s="318"/>
      <c r="BC66" s="267"/>
      <c r="BD66" s="318"/>
      <c r="BE66" s="267"/>
      <c r="BF66" s="318"/>
      <c r="BG66" s="267"/>
      <c r="BH66" s="318"/>
      <c r="BI66" s="267"/>
      <c r="BJ66" s="318"/>
      <c r="BK66" s="267"/>
      <c r="BL66" s="318"/>
      <c r="BM66" s="267"/>
      <c r="BN66" s="318"/>
      <c r="BO66" s="267"/>
      <c r="BP66" s="318"/>
      <c r="BQ66" s="267"/>
      <c r="BR66" s="318"/>
      <c r="BS66" s="267"/>
      <c r="BT66" s="318"/>
      <c r="BU66" s="267"/>
      <c r="BV66" s="318"/>
      <c r="BW66" s="267"/>
      <c r="BX66" s="318"/>
      <c r="BY66" s="267"/>
      <c r="BZ66" s="318"/>
      <c r="CA66" s="267"/>
      <c r="CB66" s="318"/>
      <c r="CC66" s="267"/>
      <c r="CD66" s="318"/>
      <c r="CE66" s="267"/>
      <c r="CF66" s="318"/>
      <c r="CG66" s="267"/>
      <c r="CH66" s="318"/>
      <c r="CI66" s="267"/>
      <c r="CJ66" s="318"/>
      <c r="CK66" s="267"/>
      <c r="CL66" s="318"/>
      <c r="CM66" s="267"/>
      <c r="CN66" s="318"/>
      <c r="CO66" s="267"/>
      <c r="CP66" s="318"/>
      <c r="CQ66" s="267"/>
      <c r="CR66" s="318"/>
      <c r="CS66" s="267"/>
      <c r="CT66" s="318"/>
      <c r="CU66" s="267"/>
      <c r="CV66" s="318"/>
      <c r="CW66" s="267"/>
      <c r="CX66" s="318"/>
      <c r="CY66" s="267"/>
      <c r="CZ66" s="318"/>
      <c r="DA66" s="267"/>
      <c r="DB66" s="318"/>
      <c r="DC66" s="267"/>
      <c r="DD66" s="318"/>
      <c r="DE66" s="267"/>
      <c r="DF66" s="318"/>
      <c r="DG66" s="267"/>
      <c r="DH66" s="318"/>
      <c r="DI66" s="267"/>
      <c r="DJ66" s="318"/>
      <c r="DK66" s="267"/>
      <c r="DL66" s="318"/>
      <c r="DM66" s="267"/>
      <c r="DN66" s="318"/>
      <c r="DO66" s="267"/>
      <c r="DP66" s="318"/>
      <c r="DQ66" s="267"/>
      <c r="DR66" s="318"/>
      <c r="DS66" s="267"/>
      <c r="DT66" s="318"/>
      <c r="DU66" s="267"/>
      <c r="DV66" s="318"/>
      <c r="DW66" s="267"/>
      <c r="DX66" s="318"/>
      <c r="DY66" s="267"/>
      <c r="DZ66" s="318"/>
      <c r="EA66" s="267"/>
      <c r="EB66" s="318"/>
      <c r="EC66" s="267"/>
      <c r="ED66" s="102"/>
      <c r="EE66" s="8"/>
    </row>
    <row r="67" spans="2:135" ht="18" customHeight="1" x14ac:dyDescent="0.25">
      <c r="B67" s="651"/>
      <c r="C67" s="656"/>
      <c r="D67" s="37" t="s">
        <v>234</v>
      </c>
      <c r="E67" s="267">
        <v>57500000</v>
      </c>
      <c r="F67" s="318">
        <v>72000000</v>
      </c>
      <c r="G67" s="267">
        <v>55000000</v>
      </c>
      <c r="H67" s="318">
        <v>10000000</v>
      </c>
      <c r="I67" s="267">
        <v>61800000</v>
      </c>
      <c r="J67" s="318">
        <v>62000000</v>
      </c>
      <c r="K67" s="267">
        <v>60000000</v>
      </c>
      <c r="L67" s="318">
        <v>45000000</v>
      </c>
      <c r="M67" s="267">
        <v>108900000</v>
      </c>
      <c r="N67" s="318">
        <v>41500000</v>
      </c>
      <c r="O67" s="267">
        <v>40500000</v>
      </c>
      <c r="P67" s="318">
        <v>66800000</v>
      </c>
      <c r="Q67" s="267">
        <v>71000000</v>
      </c>
      <c r="R67" s="318">
        <v>37000000</v>
      </c>
      <c r="S67" s="267">
        <v>51000000</v>
      </c>
      <c r="T67" s="318">
        <v>35000000</v>
      </c>
      <c r="U67" s="267">
        <v>29000000</v>
      </c>
      <c r="V67" s="318"/>
      <c r="W67" s="267"/>
      <c r="X67" s="318"/>
      <c r="Y67" s="267"/>
      <c r="Z67" s="318"/>
      <c r="AA67" s="267"/>
      <c r="AB67" s="318"/>
      <c r="AC67" s="267"/>
      <c r="AD67" s="318"/>
      <c r="AE67" s="267"/>
      <c r="AF67" s="318"/>
      <c r="AG67" s="267"/>
      <c r="AH67" s="318"/>
      <c r="AI67" s="267"/>
      <c r="AJ67" s="318"/>
      <c r="AK67" s="267"/>
      <c r="AL67" s="318"/>
      <c r="AM67" s="267"/>
      <c r="AN67" s="318"/>
      <c r="AO67" s="267"/>
      <c r="AP67" s="318"/>
      <c r="AQ67" s="267"/>
      <c r="AR67" s="318"/>
      <c r="AS67" s="267"/>
      <c r="AT67" s="318"/>
      <c r="AU67" s="267"/>
      <c r="AV67" s="318"/>
      <c r="AW67" s="267"/>
      <c r="AX67" s="318"/>
      <c r="AY67" s="267"/>
      <c r="AZ67" s="318"/>
      <c r="BA67" s="267"/>
      <c r="BB67" s="318"/>
      <c r="BC67" s="267"/>
      <c r="BD67" s="318"/>
      <c r="BE67" s="267"/>
      <c r="BF67" s="318"/>
      <c r="BG67" s="267"/>
      <c r="BH67" s="318"/>
      <c r="BI67" s="267"/>
      <c r="BJ67" s="318"/>
      <c r="BK67" s="267"/>
      <c r="BL67" s="318"/>
      <c r="BM67" s="267"/>
      <c r="BN67" s="318"/>
      <c r="BO67" s="267"/>
      <c r="BP67" s="318"/>
      <c r="BQ67" s="267"/>
      <c r="BR67" s="318"/>
      <c r="BS67" s="267"/>
      <c r="BT67" s="318"/>
      <c r="BU67" s="267"/>
      <c r="BV67" s="318"/>
      <c r="BW67" s="267"/>
      <c r="BX67" s="318"/>
      <c r="BY67" s="267"/>
      <c r="BZ67" s="318"/>
      <c r="CA67" s="267"/>
      <c r="CB67" s="318"/>
      <c r="CC67" s="267"/>
      <c r="CD67" s="318"/>
      <c r="CE67" s="267"/>
      <c r="CF67" s="318"/>
      <c r="CG67" s="267"/>
      <c r="CH67" s="318"/>
      <c r="CI67" s="267"/>
      <c r="CJ67" s="318"/>
      <c r="CK67" s="267"/>
      <c r="CL67" s="318"/>
      <c r="CM67" s="267"/>
      <c r="CN67" s="318"/>
      <c r="CO67" s="267"/>
      <c r="CP67" s="318"/>
      <c r="CQ67" s="267"/>
      <c r="CR67" s="318"/>
      <c r="CS67" s="267"/>
      <c r="CT67" s="318"/>
      <c r="CU67" s="267"/>
      <c r="CV67" s="318"/>
      <c r="CW67" s="267"/>
      <c r="CX67" s="318"/>
      <c r="CY67" s="267"/>
      <c r="CZ67" s="318"/>
      <c r="DA67" s="267"/>
      <c r="DB67" s="318"/>
      <c r="DC67" s="267"/>
      <c r="DD67" s="318"/>
      <c r="DE67" s="267"/>
      <c r="DF67" s="318"/>
      <c r="DG67" s="267"/>
      <c r="DH67" s="318"/>
      <c r="DI67" s="267"/>
      <c r="DJ67" s="318"/>
      <c r="DK67" s="267"/>
      <c r="DL67" s="318"/>
      <c r="DM67" s="267"/>
      <c r="DN67" s="318"/>
      <c r="DO67" s="267"/>
      <c r="DP67" s="318"/>
      <c r="DQ67" s="267"/>
      <c r="DR67" s="318"/>
      <c r="DS67" s="267"/>
      <c r="DT67" s="318"/>
      <c r="DU67" s="267"/>
      <c r="DV67" s="318"/>
      <c r="DW67" s="267"/>
      <c r="DX67" s="318"/>
      <c r="DY67" s="267"/>
      <c r="DZ67" s="318"/>
      <c r="EA67" s="267"/>
      <c r="EB67" s="318"/>
      <c r="EC67" s="267"/>
      <c r="ED67" s="102"/>
      <c r="EE67" s="8"/>
    </row>
    <row r="68" spans="2:135" ht="18" customHeight="1" x14ac:dyDescent="0.25">
      <c r="B68" s="651"/>
      <c r="C68" s="656"/>
      <c r="D68" s="37" t="s">
        <v>235</v>
      </c>
      <c r="E68" s="267">
        <v>10</v>
      </c>
      <c r="F68" s="318">
        <v>11</v>
      </c>
      <c r="G68" s="267">
        <v>8</v>
      </c>
      <c r="H68" s="318">
        <v>14</v>
      </c>
      <c r="I68" s="267">
        <v>16</v>
      </c>
      <c r="J68" s="318">
        <v>14</v>
      </c>
      <c r="K68" s="267">
        <v>14</v>
      </c>
      <c r="L68" s="318">
        <v>8</v>
      </c>
      <c r="M68" s="267">
        <v>16</v>
      </c>
      <c r="N68" s="318">
        <v>15</v>
      </c>
      <c r="O68" s="267">
        <v>9</v>
      </c>
      <c r="P68" s="318">
        <v>17</v>
      </c>
      <c r="Q68" s="267">
        <v>16</v>
      </c>
      <c r="R68" s="318">
        <v>8</v>
      </c>
      <c r="S68" s="267">
        <v>10</v>
      </c>
      <c r="T68" s="318">
        <v>15</v>
      </c>
      <c r="U68" s="267">
        <v>11</v>
      </c>
      <c r="V68" s="318"/>
      <c r="W68" s="267"/>
      <c r="X68" s="318"/>
      <c r="Y68" s="267"/>
      <c r="Z68" s="318"/>
      <c r="AA68" s="267"/>
      <c r="AB68" s="318"/>
      <c r="AC68" s="267"/>
      <c r="AD68" s="318"/>
      <c r="AE68" s="267"/>
      <c r="AF68" s="318"/>
      <c r="AG68" s="267"/>
      <c r="AH68" s="318"/>
      <c r="AI68" s="267"/>
      <c r="AJ68" s="318"/>
      <c r="AK68" s="267"/>
      <c r="AL68" s="318"/>
      <c r="AM68" s="267"/>
      <c r="AN68" s="318"/>
      <c r="AO68" s="267"/>
      <c r="AP68" s="318"/>
      <c r="AQ68" s="267"/>
      <c r="AR68" s="318"/>
      <c r="AS68" s="267"/>
      <c r="AT68" s="318"/>
      <c r="AU68" s="267"/>
      <c r="AV68" s="318"/>
      <c r="AW68" s="267"/>
      <c r="AX68" s="318"/>
      <c r="AY68" s="267"/>
      <c r="AZ68" s="318"/>
      <c r="BA68" s="267"/>
      <c r="BB68" s="318"/>
      <c r="BC68" s="267"/>
      <c r="BD68" s="318"/>
      <c r="BE68" s="267"/>
      <c r="BF68" s="318"/>
      <c r="BG68" s="267"/>
      <c r="BH68" s="318"/>
      <c r="BI68" s="267"/>
      <c r="BJ68" s="318"/>
      <c r="BK68" s="267"/>
      <c r="BL68" s="318"/>
      <c r="BM68" s="267"/>
      <c r="BN68" s="318"/>
      <c r="BO68" s="267"/>
      <c r="BP68" s="318"/>
      <c r="BQ68" s="267"/>
      <c r="BR68" s="318"/>
      <c r="BS68" s="267"/>
      <c r="BT68" s="318"/>
      <c r="BU68" s="267"/>
      <c r="BV68" s="318"/>
      <c r="BW68" s="267"/>
      <c r="BX68" s="318"/>
      <c r="BY68" s="267"/>
      <c r="BZ68" s="318"/>
      <c r="CA68" s="267"/>
      <c r="CB68" s="318"/>
      <c r="CC68" s="267"/>
      <c r="CD68" s="318"/>
      <c r="CE68" s="267"/>
      <c r="CF68" s="318"/>
      <c r="CG68" s="267"/>
      <c r="CH68" s="318"/>
      <c r="CI68" s="267"/>
      <c r="CJ68" s="318"/>
      <c r="CK68" s="267"/>
      <c r="CL68" s="318"/>
      <c r="CM68" s="267"/>
      <c r="CN68" s="318"/>
      <c r="CO68" s="267"/>
      <c r="CP68" s="318"/>
      <c r="CQ68" s="267"/>
      <c r="CR68" s="318"/>
      <c r="CS68" s="267"/>
      <c r="CT68" s="318"/>
      <c r="CU68" s="267"/>
      <c r="CV68" s="318"/>
      <c r="CW68" s="267"/>
      <c r="CX68" s="318"/>
      <c r="CY68" s="267"/>
      <c r="CZ68" s="318"/>
      <c r="DA68" s="267"/>
      <c r="DB68" s="318"/>
      <c r="DC68" s="267"/>
      <c r="DD68" s="318"/>
      <c r="DE68" s="267"/>
      <c r="DF68" s="318"/>
      <c r="DG68" s="267"/>
      <c r="DH68" s="318"/>
      <c r="DI68" s="267"/>
      <c r="DJ68" s="318"/>
      <c r="DK68" s="267"/>
      <c r="DL68" s="318"/>
      <c r="DM68" s="267"/>
      <c r="DN68" s="318"/>
      <c r="DO68" s="267"/>
      <c r="DP68" s="318"/>
      <c r="DQ68" s="267"/>
      <c r="DR68" s="318"/>
      <c r="DS68" s="267"/>
      <c r="DT68" s="318"/>
      <c r="DU68" s="267"/>
      <c r="DV68" s="318"/>
      <c r="DW68" s="267"/>
      <c r="DX68" s="318"/>
      <c r="DY68" s="267"/>
      <c r="DZ68" s="318"/>
      <c r="EA68" s="267"/>
      <c r="EB68" s="318"/>
      <c r="EC68" s="267"/>
      <c r="ED68" s="102"/>
      <c r="EE68" s="8"/>
    </row>
    <row r="69" spans="2:135" ht="18" customHeight="1" x14ac:dyDescent="0.25">
      <c r="B69" s="651"/>
      <c r="C69" s="656"/>
      <c r="D69" s="37" t="s">
        <v>127</v>
      </c>
      <c r="E69" s="267">
        <v>4000000</v>
      </c>
      <c r="F69" s="318">
        <v>5000000</v>
      </c>
      <c r="G69" s="267">
        <v>4000000</v>
      </c>
      <c r="H69" s="318">
        <v>4000000</v>
      </c>
      <c r="I69" s="267">
        <v>3000000</v>
      </c>
      <c r="J69" s="318">
        <v>3000000</v>
      </c>
      <c r="K69" s="267">
        <v>4000000</v>
      </c>
      <c r="L69" s="318">
        <v>5000000</v>
      </c>
      <c r="M69" s="267">
        <v>5000000</v>
      </c>
      <c r="N69" s="318">
        <v>1500000</v>
      </c>
      <c r="O69" s="267">
        <v>2000000</v>
      </c>
      <c r="P69" s="318">
        <v>2800000</v>
      </c>
      <c r="Q69" s="267">
        <v>2000000</v>
      </c>
      <c r="R69" s="318">
        <v>3000000</v>
      </c>
      <c r="S69" s="267">
        <v>2000000</v>
      </c>
      <c r="T69" s="318">
        <v>1500000</v>
      </c>
      <c r="U69" s="267">
        <v>2000000</v>
      </c>
      <c r="V69" s="318"/>
      <c r="W69" s="267"/>
      <c r="X69" s="318"/>
      <c r="Y69" s="267"/>
      <c r="Z69" s="318"/>
      <c r="AA69" s="267"/>
      <c r="AB69" s="318"/>
      <c r="AC69" s="267"/>
      <c r="AD69" s="318"/>
      <c r="AE69" s="267"/>
      <c r="AF69" s="318"/>
      <c r="AG69" s="267"/>
      <c r="AH69" s="318"/>
      <c r="AI69" s="267"/>
      <c r="AJ69" s="318"/>
      <c r="AK69" s="267"/>
      <c r="AL69" s="318"/>
      <c r="AM69" s="267"/>
      <c r="AN69" s="318"/>
      <c r="AO69" s="267"/>
      <c r="AP69" s="318"/>
      <c r="AQ69" s="267"/>
      <c r="AR69" s="318"/>
      <c r="AS69" s="267"/>
      <c r="AT69" s="318"/>
      <c r="AU69" s="267"/>
      <c r="AV69" s="318"/>
      <c r="AW69" s="267"/>
      <c r="AX69" s="318"/>
      <c r="AY69" s="267"/>
      <c r="AZ69" s="318"/>
      <c r="BA69" s="267"/>
      <c r="BB69" s="318"/>
      <c r="BC69" s="267"/>
      <c r="BD69" s="318"/>
      <c r="BE69" s="267"/>
      <c r="BF69" s="318"/>
      <c r="BG69" s="267"/>
      <c r="BH69" s="318"/>
      <c r="BI69" s="267"/>
      <c r="BJ69" s="318"/>
      <c r="BK69" s="267"/>
      <c r="BL69" s="318"/>
      <c r="BM69" s="267"/>
      <c r="BN69" s="318"/>
      <c r="BO69" s="267"/>
      <c r="BP69" s="318"/>
      <c r="BQ69" s="267"/>
      <c r="BR69" s="318"/>
      <c r="BS69" s="267"/>
      <c r="BT69" s="318"/>
      <c r="BU69" s="267"/>
      <c r="BV69" s="318"/>
      <c r="BW69" s="267"/>
      <c r="BX69" s="318"/>
      <c r="BY69" s="267"/>
      <c r="BZ69" s="318"/>
      <c r="CA69" s="267"/>
      <c r="CB69" s="318"/>
      <c r="CC69" s="267"/>
      <c r="CD69" s="318"/>
      <c r="CE69" s="267"/>
      <c r="CF69" s="318"/>
      <c r="CG69" s="267"/>
      <c r="CH69" s="318"/>
      <c r="CI69" s="267"/>
      <c r="CJ69" s="318"/>
      <c r="CK69" s="267"/>
      <c r="CL69" s="318"/>
      <c r="CM69" s="267"/>
      <c r="CN69" s="318"/>
      <c r="CO69" s="267"/>
      <c r="CP69" s="318"/>
      <c r="CQ69" s="267"/>
      <c r="CR69" s="318"/>
      <c r="CS69" s="267"/>
      <c r="CT69" s="318"/>
      <c r="CU69" s="267"/>
      <c r="CV69" s="318"/>
      <c r="CW69" s="267"/>
      <c r="CX69" s="318"/>
      <c r="CY69" s="267"/>
      <c r="CZ69" s="318"/>
      <c r="DA69" s="267"/>
      <c r="DB69" s="318"/>
      <c r="DC69" s="267"/>
      <c r="DD69" s="318"/>
      <c r="DE69" s="267"/>
      <c r="DF69" s="318"/>
      <c r="DG69" s="267"/>
      <c r="DH69" s="318"/>
      <c r="DI69" s="267"/>
      <c r="DJ69" s="318"/>
      <c r="DK69" s="267"/>
      <c r="DL69" s="318"/>
      <c r="DM69" s="267"/>
      <c r="DN69" s="318"/>
      <c r="DO69" s="267"/>
      <c r="DP69" s="318"/>
      <c r="DQ69" s="267"/>
      <c r="DR69" s="318"/>
      <c r="DS69" s="267"/>
      <c r="DT69" s="318"/>
      <c r="DU69" s="267"/>
      <c r="DV69" s="318"/>
      <c r="DW69" s="267"/>
      <c r="DX69" s="318"/>
      <c r="DY69" s="267"/>
      <c r="DZ69" s="318"/>
      <c r="EA69" s="267"/>
      <c r="EB69" s="318"/>
      <c r="EC69" s="267"/>
      <c r="ED69" s="102"/>
      <c r="EE69" s="8"/>
    </row>
    <row r="70" spans="2:135" ht="18" customHeight="1" x14ac:dyDescent="0.25">
      <c r="B70" s="651"/>
      <c r="C70" s="656"/>
      <c r="D70" s="37" t="s">
        <v>128</v>
      </c>
      <c r="E70" s="267">
        <v>4000000</v>
      </c>
      <c r="F70" s="318">
        <v>5000000</v>
      </c>
      <c r="G70" s="267">
        <v>4000000</v>
      </c>
      <c r="H70" s="318">
        <v>4000000</v>
      </c>
      <c r="I70" s="267">
        <v>3000000</v>
      </c>
      <c r="J70" s="318">
        <v>3000000</v>
      </c>
      <c r="K70" s="267">
        <v>4000000</v>
      </c>
      <c r="L70" s="318">
        <v>5000000</v>
      </c>
      <c r="M70" s="267">
        <v>5000000</v>
      </c>
      <c r="N70" s="318">
        <v>1500000</v>
      </c>
      <c r="O70" s="267">
        <v>2000000</v>
      </c>
      <c r="P70" s="318">
        <v>2800000</v>
      </c>
      <c r="Q70" s="267">
        <v>2000000</v>
      </c>
      <c r="R70" s="318">
        <v>3000000</v>
      </c>
      <c r="S70" s="267">
        <v>2000000</v>
      </c>
      <c r="T70" s="318">
        <v>1500000</v>
      </c>
      <c r="U70" s="267">
        <v>2000000</v>
      </c>
      <c r="V70" s="318"/>
      <c r="W70" s="267"/>
      <c r="X70" s="318"/>
      <c r="Y70" s="267"/>
      <c r="Z70" s="318"/>
      <c r="AA70" s="267"/>
      <c r="AB70" s="318"/>
      <c r="AC70" s="267"/>
      <c r="AD70" s="318"/>
      <c r="AE70" s="267"/>
      <c r="AF70" s="318"/>
      <c r="AG70" s="267"/>
      <c r="AH70" s="318"/>
      <c r="AI70" s="267"/>
      <c r="AJ70" s="318"/>
      <c r="AK70" s="267"/>
      <c r="AL70" s="318"/>
      <c r="AM70" s="267"/>
      <c r="AN70" s="318"/>
      <c r="AO70" s="267"/>
      <c r="AP70" s="318"/>
      <c r="AQ70" s="267"/>
      <c r="AR70" s="318"/>
      <c r="AS70" s="267"/>
      <c r="AT70" s="318"/>
      <c r="AU70" s="267"/>
      <c r="AV70" s="318"/>
      <c r="AW70" s="267"/>
      <c r="AX70" s="318"/>
      <c r="AY70" s="267"/>
      <c r="AZ70" s="318"/>
      <c r="BA70" s="267"/>
      <c r="BB70" s="318"/>
      <c r="BC70" s="267"/>
      <c r="BD70" s="318"/>
      <c r="BE70" s="267"/>
      <c r="BF70" s="318"/>
      <c r="BG70" s="267"/>
      <c r="BH70" s="318"/>
      <c r="BI70" s="267"/>
      <c r="BJ70" s="318"/>
      <c r="BK70" s="267"/>
      <c r="BL70" s="318"/>
      <c r="BM70" s="267"/>
      <c r="BN70" s="318"/>
      <c r="BO70" s="267"/>
      <c r="BP70" s="318"/>
      <c r="BQ70" s="267"/>
      <c r="BR70" s="318"/>
      <c r="BS70" s="267"/>
      <c r="BT70" s="318"/>
      <c r="BU70" s="267"/>
      <c r="BV70" s="318"/>
      <c r="BW70" s="267"/>
      <c r="BX70" s="318"/>
      <c r="BY70" s="267"/>
      <c r="BZ70" s="318"/>
      <c r="CA70" s="267"/>
      <c r="CB70" s="318"/>
      <c r="CC70" s="267"/>
      <c r="CD70" s="318"/>
      <c r="CE70" s="267"/>
      <c r="CF70" s="318"/>
      <c r="CG70" s="267"/>
      <c r="CH70" s="318"/>
      <c r="CI70" s="267"/>
      <c r="CJ70" s="318"/>
      <c r="CK70" s="267"/>
      <c r="CL70" s="318"/>
      <c r="CM70" s="267"/>
      <c r="CN70" s="318"/>
      <c r="CO70" s="267"/>
      <c r="CP70" s="318"/>
      <c r="CQ70" s="267"/>
      <c r="CR70" s="318"/>
      <c r="CS70" s="267"/>
      <c r="CT70" s="318"/>
      <c r="CU70" s="267"/>
      <c r="CV70" s="318"/>
      <c r="CW70" s="267"/>
      <c r="CX70" s="318"/>
      <c r="CY70" s="267"/>
      <c r="CZ70" s="318"/>
      <c r="DA70" s="267"/>
      <c r="DB70" s="318"/>
      <c r="DC70" s="267"/>
      <c r="DD70" s="318"/>
      <c r="DE70" s="267"/>
      <c r="DF70" s="318"/>
      <c r="DG70" s="267"/>
      <c r="DH70" s="318"/>
      <c r="DI70" s="267"/>
      <c r="DJ70" s="318"/>
      <c r="DK70" s="267"/>
      <c r="DL70" s="318"/>
      <c r="DM70" s="267"/>
      <c r="DN70" s="318"/>
      <c r="DO70" s="267"/>
      <c r="DP70" s="318"/>
      <c r="DQ70" s="267"/>
      <c r="DR70" s="318"/>
      <c r="DS70" s="267"/>
      <c r="DT70" s="318"/>
      <c r="DU70" s="267"/>
      <c r="DV70" s="318"/>
      <c r="DW70" s="267"/>
      <c r="DX70" s="318"/>
      <c r="DY70" s="267"/>
      <c r="DZ70" s="318"/>
      <c r="EA70" s="267"/>
      <c r="EB70" s="318"/>
      <c r="EC70" s="267"/>
      <c r="ED70" s="102"/>
      <c r="EE70" s="8"/>
    </row>
    <row r="71" spans="2:135" ht="18" customHeight="1" x14ac:dyDescent="0.25">
      <c r="B71" s="651"/>
      <c r="C71" s="656"/>
      <c r="D71" s="37" t="s">
        <v>129</v>
      </c>
      <c r="E71" s="105">
        <f t="shared" ref="E71:AJ71" si="154">E67/E68</f>
        <v>5750000</v>
      </c>
      <c r="F71" s="320">
        <f t="shared" si="154"/>
        <v>6545454.5454545459</v>
      </c>
      <c r="G71" s="105">
        <f t="shared" si="154"/>
        <v>6875000</v>
      </c>
      <c r="H71" s="320">
        <f t="shared" si="154"/>
        <v>714285.71428571432</v>
      </c>
      <c r="I71" s="105">
        <f t="shared" si="154"/>
        <v>3862500</v>
      </c>
      <c r="J71" s="320">
        <f t="shared" si="154"/>
        <v>4428571.4285714282</v>
      </c>
      <c r="K71" s="105">
        <f t="shared" si="154"/>
        <v>4285714.2857142854</v>
      </c>
      <c r="L71" s="320">
        <f t="shared" si="154"/>
        <v>5625000</v>
      </c>
      <c r="M71" s="105">
        <f t="shared" si="154"/>
        <v>6806250</v>
      </c>
      <c r="N71" s="320">
        <f t="shared" si="154"/>
        <v>2766666.6666666665</v>
      </c>
      <c r="O71" s="105">
        <f t="shared" si="154"/>
        <v>4500000</v>
      </c>
      <c r="P71" s="320">
        <f t="shared" si="154"/>
        <v>3929411.7647058824</v>
      </c>
      <c r="Q71" s="105">
        <f t="shared" si="154"/>
        <v>4437500</v>
      </c>
      <c r="R71" s="320">
        <f t="shared" si="154"/>
        <v>4625000</v>
      </c>
      <c r="S71" s="105">
        <f t="shared" si="154"/>
        <v>5100000</v>
      </c>
      <c r="T71" s="320">
        <f t="shared" si="154"/>
        <v>2333333.3333333335</v>
      </c>
      <c r="U71" s="105">
        <f t="shared" si="154"/>
        <v>2636363.6363636362</v>
      </c>
      <c r="V71" s="320" t="e">
        <f t="shared" si="154"/>
        <v>#DIV/0!</v>
      </c>
      <c r="W71" s="105" t="e">
        <f t="shared" si="154"/>
        <v>#DIV/0!</v>
      </c>
      <c r="X71" s="320" t="e">
        <f t="shared" si="154"/>
        <v>#DIV/0!</v>
      </c>
      <c r="Y71" s="105" t="e">
        <f t="shared" si="154"/>
        <v>#DIV/0!</v>
      </c>
      <c r="Z71" s="320" t="e">
        <f t="shared" si="154"/>
        <v>#DIV/0!</v>
      </c>
      <c r="AA71" s="105" t="e">
        <f t="shared" si="154"/>
        <v>#DIV/0!</v>
      </c>
      <c r="AB71" s="320" t="e">
        <f t="shared" si="154"/>
        <v>#DIV/0!</v>
      </c>
      <c r="AC71" s="105" t="e">
        <f t="shared" si="154"/>
        <v>#DIV/0!</v>
      </c>
      <c r="AD71" s="320" t="e">
        <f t="shared" si="154"/>
        <v>#DIV/0!</v>
      </c>
      <c r="AE71" s="105" t="e">
        <f t="shared" si="154"/>
        <v>#DIV/0!</v>
      </c>
      <c r="AF71" s="320" t="e">
        <f t="shared" si="154"/>
        <v>#DIV/0!</v>
      </c>
      <c r="AG71" s="105" t="e">
        <f t="shared" si="154"/>
        <v>#DIV/0!</v>
      </c>
      <c r="AH71" s="320" t="e">
        <f t="shared" si="154"/>
        <v>#DIV/0!</v>
      </c>
      <c r="AI71" s="105" t="e">
        <f t="shared" si="154"/>
        <v>#DIV/0!</v>
      </c>
      <c r="AJ71" s="320" t="e">
        <f t="shared" si="154"/>
        <v>#DIV/0!</v>
      </c>
      <c r="AK71" s="105" t="e">
        <f t="shared" ref="AK71:BP71" si="155">AK67/AK68</f>
        <v>#DIV/0!</v>
      </c>
      <c r="AL71" s="320" t="e">
        <f t="shared" si="155"/>
        <v>#DIV/0!</v>
      </c>
      <c r="AM71" s="105" t="e">
        <f t="shared" si="155"/>
        <v>#DIV/0!</v>
      </c>
      <c r="AN71" s="320" t="e">
        <f t="shared" si="155"/>
        <v>#DIV/0!</v>
      </c>
      <c r="AO71" s="105" t="e">
        <f t="shared" si="155"/>
        <v>#DIV/0!</v>
      </c>
      <c r="AP71" s="320" t="e">
        <f t="shared" si="155"/>
        <v>#DIV/0!</v>
      </c>
      <c r="AQ71" s="105" t="e">
        <f t="shared" si="155"/>
        <v>#DIV/0!</v>
      </c>
      <c r="AR71" s="320" t="e">
        <f t="shared" si="155"/>
        <v>#DIV/0!</v>
      </c>
      <c r="AS71" s="105" t="e">
        <f t="shared" si="155"/>
        <v>#DIV/0!</v>
      </c>
      <c r="AT71" s="320" t="e">
        <f t="shared" si="155"/>
        <v>#DIV/0!</v>
      </c>
      <c r="AU71" s="105" t="e">
        <f t="shared" si="155"/>
        <v>#DIV/0!</v>
      </c>
      <c r="AV71" s="320" t="e">
        <f t="shared" si="155"/>
        <v>#DIV/0!</v>
      </c>
      <c r="AW71" s="105" t="e">
        <f t="shared" si="155"/>
        <v>#DIV/0!</v>
      </c>
      <c r="AX71" s="320" t="e">
        <f t="shared" si="155"/>
        <v>#DIV/0!</v>
      </c>
      <c r="AY71" s="105" t="e">
        <f t="shared" si="155"/>
        <v>#DIV/0!</v>
      </c>
      <c r="AZ71" s="320" t="e">
        <f t="shared" si="155"/>
        <v>#DIV/0!</v>
      </c>
      <c r="BA71" s="105" t="e">
        <f t="shared" si="155"/>
        <v>#DIV/0!</v>
      </c>
      <c r="BB71" s="320" t="e">
        <f t="shared" si="155"/>
        <v>#DIV/0!</v>
      </c>
      <c r="BC71" s="105" t="e">
        <f t="shared" si="155"/>
        <v>#DIV/0!</v>
      </c>
      <c r="BD71" s="320" t="e">
        <f t="shared" si="155"/>
        <v>#DIV/0!</v>
      </c>
      <c r="BE71" s="105" t="e">
        <f t="shared" si="155"/>
        <v>#DIV/0!</v>
      </c>
      <c r="BF71" s="320" t="e">
        <f t="shared" si="155"/>
        <v>#DIV/0!</v>
      </c>
      <c r="BG71" s="105" t="e">
        <f t="shared" si="155"/>
        <v>#DIV/0!</v>
      </c>
      <c r="BH71" s="320" t="e">
        <f t="shared" si="155"/>
        <v>#DIV/0!</v>
      </c>
      <c r="BI71" s="105" t="e">
        <f t="shared" si="155"/>
        <v>#DIV/0!</v>
      </c>
      <c r="BJ71" s="320" t="e">
        <f t="shared" si="155"/>
        <v>#DIV/0!</v>
      </c>
      <c r="BK71" s="105" t="e">
        <f t="shared" si="155"/>
        <v>#DIV/0!</v>
      </c>
      <c r="BL71" s="320" t="e">
        <f t="shared" si="155"/>
        <v>#DIV/0!</v>
      </c>
      <c r="BM71" s="105" t="e">
        <f t="shared" si="155"/>
        <v>#DIV/0!</v>
      </c>
      <c r="BN71" s="320" t="e">
        <f t="shared" si="155"/>
        <v>#DIV/0!</v>
      </c>
      <c r="BO71" s="105" t="e">
        <f t="shared" si="155"/>
        <v>#DIV/0!</v>
      </c>
      <c r="BP71" s="320" t="e">
        <f t="shared" si="155"/>
        <v>#DIV/0!</v>
      </c>
      <c r="BQ71" s="105" t="e">
        <f t="shared" ref="BQ71:CV71" si="156">BQ67/BQ68</f>
        <v>#DIV/0!</v>
      </c>
      <c r="BR71" s="320" t="e">
        <f t="shared" si="156"/>
        <v>#DIV/0!</v>
      </c>
      <c r="BS71" s="105" t="e">
        <f t="shared" si="156"/>
        <v>#DIV/0!</v>
      </c>
      <c r="BT71" s="320" t="e">
        <f t="shared" si="156"/>
        <v>#DIV/0!</v>
      </c>
      <c r="BU71" s="105" t="e">
        <f t="shared" si="156"/>
        <v>#DIV/0!</v>
      </c>
      <c r="BV71" s="320" t="e">
        <f t="shared" si="156"/>
        <v>#DIV/0!</v>
      </c>
      <c r="BW71" s="105" t="e">
        <f t="shared" si="156"/>
        <v>#DIV/0!</v>
      </c>
      <c r="BX71" s="320" t="e">
        <f t="shared" si="156"/>
        <v>#DIV/0!</v>
      </c>
      <c r="BY71" s="105" t="e">
        <f t="shared" si="156"/>
        <v>#DIV/0!</v>
      </c>
      <c r="BZ71" s="320" t="e">
        <f t="shared" si="156"/>
        <v>#DIV/0!</v>
      </c>
      <c r="CA71" s="105" t="e">
        <f t="shared" si="156"/>
        <v>#DIV/0!</v>
      </c>
      <c r="CB71" s="320" t="e">
        <f t="shared" si="156"/>
        <v>#DIV/0!</v>
      </c>
      <c r="CC71" s="105" t="e">
        <f t="shared" si="156"/>
        <v>#DIV/0!</v>
      </c>
      <c r="CD71" s="320" t="e">
        <f t="shared" si="156"/>
        <v>#DIV/0!</v>
      </c>
      <c r="CE71" s="105" t="e">
        <f t="shared" si="156"/>
        <v>#DIV/0!</v>
      </c>
      <c r="CF71" s="320" t="e">
        <f t="shared" si="156"/>
        <v>#DIV/0!</v>
      </c>
      <c r="CG71" s="105" t="e">
        <f t="shared" si="156"/>
        <v>#DIV/0!</v>
      </c>
      <c r="CH71" s="320" t="e">
        <f t="shared" si="156"/>
        <v>#DIV/0!</v>
      </c>
      <c r="CI71" s="105" t="e">
        <f t="shared" si="156"/>
        <v>#DIV/0!</v>
      </c>
      <c r="CJ71" s="320" t="e">
        <f t="shared" si="156"/>
        <v>#DIV/0!</v>
      </c>
      <c r="CK71" s="105" t="e">
        <f t="shared" si="156"/>
        <v>#DIV/0!</v>
      </c>
      <c r="CL71" s="320" t="e">
        <f t="shared" si="156"/>
        <v>#DIV/0!</v>
      </c>
      <c r="CM71" s="105" t="e">
        <f t="shared" si="156"/>
        <v>#DIV/0!</v>
      </c>
      <c r="CN71" s="320" t="e">
        <f t="shared" si="156"/>
        <v>#DIV/0!</v>
      </c>
      <c r="CO71" s="105" t="e">
        <f t="shared" si="156"/>
        <v>#DIV/0!</v>
      </c>
      <c r="CP71" s="320" t="e">
        <f t="shared" si="156"/>
        <v>#DIV/0!</v>
      </c>
      <c r="CQ71" s="105" t="e">
        <f t="shared" si="156"/>
        <v>#DIV/0!</v>
      </c>
      <c r="CR71" s="320" t="e">
        <f t="shared" si="156"/>
        <v>#DIV/0!</v>
      </c>
      <c r="CS71" s="105" t="e">
        <f t="shared" si="156"/>
        <v>#DIV/0!</v>
      </c>
      <c r="CT71" s="320" t="e">
        <f t="shared" si="156"/>
        <v>#DIV/0!</v>
      </c>
      <c r="CU71" s="105" t="e">
        <f t="shared" si="156"/>
        <v>#DIV/0!</v>
      </c>
      <c r="CV71" s="320" t="e">
        <f t="shared" si="156"/>
        <v>#DIV/0!</v>
      </c>
      <c r="CW71" s="105" t="e">
        <f t="shared" ref="CW71:ED71" si="157">CW67/CW68</f>
        <v>#DIV/0!</v>
      </c>
      <c r="CX71" s="320" t="e">
        <f t="shared" si="157"/>
        <v>#DIV/0!</v>
      </c>
      <c r="CY71" s="105" t="e">
        <f t="shared" si="157"/>
        <v>#DIV/0!</v>
      </c>
      <c r="CZ71" s="320" t="e">
        <f t="shared" si="157"/>
        <v>#DIV/0!</v>
      </c>
      <c r="DA71" s="105" t="e">
        <f t="shared" si="157"/>
        <v>#DIV/0!</v>
      </c>
      <c r="DB71" s="320" t="e">
        <f t="shared" si="157"/>
        <v>#DIV/0!</v>
      </c>
      <c r="DC71" s="105" t="e">
        <f t="shared" si="157"/>
        <v>#DIV/0!</v>
      </c>
      <c r="DD71" s="320" t="e">
        <f t="shared" si="157"/>
        <v>#DIV/0!</v>
      </c>
      <c r="DE71" s="105" t="e">
        <f t="shared" si="157"/>
        <v>#DIV/0!</v>
      </c>
      <c r="DF71" s="320" t="e">
        <f t="shared" si="157"/>
        <v>#DIV/0!</v>
      </c>
      <c r="DG71" s="105" t="e">
        <f t="shared" si="157"/>
        <v>#DIV/0!</v>
      </c>
      <c r="DH71" s="320" t="e">
        <f t="shared" si="157"/>
        <v>#DIV/0!</v>
      </c>
      <c r="DI71" s="105" t="e">
        <f t="shared" si="157"/>
        <v>#DIV/0!</v>
      </c>
      <c r="DJ71" s="320" t="e">
        <f t="shared" si="157"/>
        <v>#DIV/0!</v>
      </c>
      <c r="DK71" s="105" t="e">
        <f t="shared" si="157"/>
        <v>#DIV/0!</v>
      </c>
      <c r="DL71" s="320" t="e">
        <f t="shared" si="157"/>
        <v>#DIV/0!</v>
      </c>
      <c r="DM71" s="105" t="e">
        <f t="shared" si="157"/>
        <v>#DIV/0!</v>
      </c>
      <c r="DN71" s="320" t="e">
        <f t="shared" si="157"/>
        <v>#DIV/0!</v>
      </c>
      <c r="DO71" s="105" t="e">
        <f t="shared" si="157"/>
        <v>#DIV/0!</v>
      </c>
      <c r="DP71" s="320" t="e">
        <f t="shared" si="157"/>
        <v>#DIV/0!</v>
      </c>
      <c r="DQ71" s="105" t="e">
        <f t="shared" si="157"/>
        <v>#DIV/0!</v>
      </c>
      <c r="DR71" s="320" t="e">
        <f t="shared" si="157"/>
        <v>#DIV/0!</v>
      </c>
      <c r="DS71" s="105" t="e">
        <f t="shared" si="157"/>
        <v>#DIV/0!</v>
      </c>
      <c r="DT71" s="320" t="e">
        <f t="shared" si="157"/>
        <v>#DIV/0!</v>
      </c>
      <c r="DU71" s="105" t="e">
        <f t="shared" si="157"/>
        <v>#DIV/0!</v>
      </c>
      <c r="DV71" s="320" t="e">
        <f t="shared" si="157"/>
        <v>#DIV/0!</v>
      </c>
      <c r="DW71" s="105" t="e">
        <f t="shared" si="157"/>
        <v>#DIV/0!</v>
      </c>
      <c r="DX71" s="320" t="e">
        <f t="shared" si="157"/>
        <v>#DIV/0!</v>
      </c>
      <c r="DY71" s="105" t="e">
        <f t="shared" si="157"/>
        <v>#DIV/0!</v>
      </c>
      <c r="DZ71" s="320" t="e">
        <f t="shared" si="157"/>
        <v>#DIV/0!</v>
      </c>
      <c r="EA71" s="105" t="e">
        <f t="shared" si="157"/>
        <v>#DIV/0!</v>
      </c>
      <c r="EB71" s="320" t="e">
        <f t="shared" si="157"/>
        <v>#DIV/0!</v>
      </c>
      <c r="EC71" s="105" t="e">
        <f t="shared" si="157"/>
        <v>#DIV/0!</v>
      </c>
      <c r="ED71" s="363" t="e">
        <f t="shared" si="157"/>
        <v>#DIV/0!</v>
      </c>
      <c r="EE71" s="8"/>
    </row>
    <row r="72" spans="2:135" ht="18" customHeight="1" x14ac:dyDescent="0.25">
      <c r="B72" s="651"/>
      <c r="C72" s="656"/>
      <c r="D72" s="37" t="s">
        <v>130</v>
      </c>
      <c r="E72" s="267"/>
      <c r="F72" s="318"/>
      <c r="G72" s="267"/>
      <c r="H72" s="318"/>
      <c r="I72" s="267"/>
      <c r="J72" s="318"/>
      <c r="K72" s="267"/>
      <c r="L72" s="318"/>
      <c r="M72" s="267"/>
      <c r="N72" s="318"/>
      <c r="O72" s="267"/>
      <c r="P72" s="318"/>
      <c r="Q72" s="267"/>
      <c r="R72" s="318"/>
      <c r="S72" s="267"/>
      <c r="T72" s="318"/>
      <c r="U72" s="267"/>
      <c r="V72" s="318"/>
      <c r="W72" s="267"/>
      <c r="X72" s="318"/>
      <c r="Y72" s="267"/>
      <c r="Z72" s="318"/>
      <c r="AA72" s="267"/>
      <c r="AB72" s="318"/>
      <c r="AC72" s="267"/>
      <c r="AD72" s="318"/>
      <c r="AE72" s="267"/>
      <c r="AF72" s="318"/>
      <c r="AG72" s="267"/>
      <c r="AH72" s="318"/>
      <c r="AI72" s="267"/>
      <c r="AJ72" s="318"/>
      <c r="AK72" s="267"/>
      <c r="AL72" s="318"/>
      <c r="AM72" s="267"/>
      <c r="AN72" s="318"/>
      <c r="AO72" s="267"/>
      <c r="AP72" s="318"/>
      <c r="AQ72" s="267"/>
      <c r="AR72" s="318"/>
      <c r="AS72" s="267"/>
      <c r="AT72" s="318"/>
      <c r="AU72" s="267"/>
      <c r="AV72" s="318"/>
      <c r="AW72" s="267"/>
      <c r="AX72" s="318"/>
      <c r="AY72" s="267"/>
      <c r="AZ72" s="318"/>
      <c r="BA72" s="267"/>
      <c r="BB72" s="318"/>
      <c r="BC72" s="267"/>
      <c r="BD72" s="318"/>
      <c r="BE72" s="267"/>
      <c r="BF72" s="318"/>
      <c r="BG72" s="267"/>
      <c r="BH72" s="318"/>
      <c r="BI72" s="267"/>
      <c r="BJ72" s="318"/>
      <c r="BK72" s="267"/>
      <c r="BL72" s="318"/>
      <c r="BM72" s="267"/>
      <c r="BN72" s="318"/>
      <c r="BO72" s="267"/>
      <c r="BP72" s="318"/>
      <c r="BQ72" s="267"/>
      <c r="BR72" s="318"/>
      <c r="BS72" s="267"/>
      <c r="BT72" s="318"/>
      <c r="BU72" s="267"/>
      <c r="BV72" s="318"/>
      <c r="BW72" s="267"/>
      <c r="BX72" s="318"/>
      <c r="BY72" s="267"/>
      <c r="BZ72" s="318"/>
      <c r="CA72" s="267"/>
      <c r="CB72" s="318"/>
      <c r="CC72" s="267"/>
      <c r="CD72" s="318"/>
      <c r="CE72" s="267"/>
      <c r="CF72" s="318"/>
      <c r="CG72" s="267"/>
      <c r="CH72" s="318"/>
      <c r="CI72" s="267"/>
      <c r="CJ72" s="318"/>
      <c r="CK72" s="267"/>
      <c r="CL72" s="318"/>
      <c r="CM72" s="267"/>
      <c r="CN72" s="318"/>
      <c r="CO72" s="267"/>
      <c r="CP72" s="318"/>
      <c r="CQ72" s="267"/>
      <c r="CR72" s="318"/>
      <c r="CS72" s="267"/>
      <c r="CT72" s="318"/>
      <c r="CU72" s="267"/>
      <c r="CV72" s="318"/>
      <c r="CW72" s="267"/>
      <c r="CX72" s="318"/>
      <c r="CY72" s="267"/>
      <c r="CZ72" s="318"/>
      <c r="DA72" s="267"/>
      <c r="DB72" s="318"/>
      <c r="DC72" s="267"/>
      <c r="DD72" s="318"/>
      <c r="DE72" s="267"/>
      <c r="DF72" s="318"/>
      <c r="DG72" s="267"/>
      <c r="DH72" s="318"/>
      <c r="DI72" s="267"/>
      <c r="DJ72" s="318"/>
      <c r="DK72" s="267"/>
      <c r="DL72" s="318"/>
      <c r="DM72" s="267"/>
      <c r="DN72" s="318"/>
      <c r="DO72" s="267"/>
      <c r="DP72" s="318"/>
      <c r="DQ72" s="267"/>
      <c r="DR72" s="318"/>
      <c r="DS72" s="267"/>
      <c r="DT72" s="318"/>
      <c r="DU72" s="267"/>
      <c r="DV72" s="318"/>
      <c r="DW72" s="267"/>
      <c r="DX72" s="318"/>
      <c r="DY72" s="267"/>
      <c r="DZ72" s="318"/>
      <c r="EA72" s="267"/>
      <c r="EB72" s="318"/>
      <c r="EC72" s="267"/>
      <c r="ED72" s="102"/>
      <c r="EE72" s="8"/>
    </row>
    <row r="73" spans="2:135" ht="18" customHeight="1" x14ac:dyDescent="0.25">
      <c r="B73" s="651"/>
      <c r="C73" s="656"/>
      <c r="D73" s="37" t="s">
        <v>131</v>
      </c>
      <c r="E73" s="267"/>
      <c r="F73" s="318"/>
      <c r="G73" s="267"/>
      <c r="H73" s="318"/>
      <c r="I73" s="267"/>
      <c r="J73" s="318"/>
      <c r="K73" s="267"/>
      <c r="L73" s="318"/>
      <c r="M73" s="267"/>
      <c r="N73" s="318"/>
      <c r="O73" s="267"/>
      <c r="P73" s="318"/>
      <c r="Q73" s="267"/>
      <c r="R73" s="318"/>
      <c r="S73" s="267"/>
      <c r="T73" s="318"/>
      <c r="U73" s="267"/>
      <c r="V73" s="318"/>
      <c r="W73" s="267"/>
      <c r="X73" s="318"/>
      <c r="Y73" s="267"/>
      <c r="Z73" s="318"/>
      <c r="AA73" s="267"/>
      <c r="AB73" s="318"/>
      <c r="AC73" s="267"/>
      <c r="AD73" s="318"/>
      <c r="AE73" s="267"/>
      <c r="AF73" s="318"/>
      <c r="AG73" s="267"/>
      <c r="AH73" s="318"/>
      <c r="AI73" s="267"/>
      <c r="AJ73" s="318"/>
      <c r="AK73" s="267"/>
      <c r="AL73" s="318"/>
      <c r="AM73" s="267"/>
      <c r="AN73" s="318"/>
      <c r="AO73" s="267"/>
      <c r="AP73" s="318"/>
      <c r="AQ73" s="267"/>
      <c r="AR73" s="318"/>
      <c r="AS73" s="267"/>
      <c r="AT73" s="318"/>
      <c r="AU73" s="267"/>
      <c r="AV73" s="318"/>
      <c r="AW73" s="267"/>
      <c r="AX73" s="318"/>
      <c r="AY73" s="267"/>
      <c r="AZ73" s="318"/>
      <c r="BA73" s="267"/>
      <c r="BB73" s="318"/>
      <c r="BC73" s="267"/>
      <c r="BD73" s="318"/>
      <c r="BE73" s="267"/>
      <c r="BF73" s="318"/>
      <c r="BG73" s="267"/>
      <c r="BH73" s="318"/>
      <c r="BI73" s="267"/>
      <c r="BJ73" s="318"/>
      <c r="BK73" s="267"/>
      <c r="BL73" s="318"/>
      <c r="BM73" s="267"/>
      <c r="BN73" s="318"/>
      <c r="BO73" s="267"/>
      <c r="BP73" s="318"/>
      <c r="BQ73" s="267"/>
      <c r="BR73" s="318"/>
      <c r="BS73" s="267"/>
      <c r="BT73" s="318"/>
      <c r="BU73" s="267"/>
      <c r="BV73" s="318"/>
      <c r="BW73" s="267"/>
      <c r="BX73" s="318"/>
      <c r="BY73" s="267"/>
      <c r="BZ73" s="318"/>
      <c r="CA73" s="267"/>
      <c r="CB73" s="318"/>
      <c r="CC73" s="267"/>
      <c r="CD73" s="318"/>
      <c r="CE73" s="267"/>
      <c r="CF73" s="318"/>
      <c r="CG73" s="267"/>
      <c r="CH73" s="318"/>
      <c r="CI73" s="267"/>
      <c r="CJ73" s="318"/>
      <c r="CK73" s="267"/>
      <c r="CL73" s="318"/>
      <c r="CM73" s="267"/>
      <c r="CN73" s="318"/>
      <c r="CO73" s="267"/>
      <c r="CP73" s="318"/>
      <c r="CQ73" s="267"/>
      <c r="CR73" s="318"/>
      <c r="CS73" s="267"/>
      <c r="CT73" s="318"/>
      <c r="CU73" s="267"/>
      <c r="CV73" s="318"/>
      <c r="CW73" s="267"/>
      <c r="CX73" s="318"/>
      <c r="CY73" s="267"/>
      <c r="CZ73" s="318"/>
      <c r="DA73" s="267"/>
      <c r="DB73" s="318"/>
      <c r="DC73" s="267"/>
      <c r="DD73" s="318"/>
      <c r="DE73" s="267"/>
      <c r="DF73" s="318"/>
      <c r="DG73" s="267"/>
      <c r="DH73" s="318"/>
      <c r="DI73" s="267"/>
      <c r="DJ73" s="318"/>
      <c r="DK73" s="267"/>
      <c r="DL73" s="318"/>
      <c r="DM73" s="267"/>
      <c r="DN73" s="318"/>
      <c r="DO73" s="267"/>
      <c r="DP73" s="318"/>
      <c r="DQ73" s="267"/>
      <c r="DR73" s="318"/>
      <c r="DS73" s="267"/>
      <c r="DT73" s="318"/>
      <c r="DU73" s="267"/>
      <c r="DV73" s="318"/>
      <c r="DW73" s="267"/>
      <c r="DX73" s="318"/>
      <c r="DY73" s="267"/>
      <c r="DZ73" s="318"/>
      <c r="EA73" s="267"/>
      <c r="EB73" s="318"/>
      <c r="EC73" s="267"/>
      <c r="ED73" s="102"/>
      <c r="EE73" s="8"/>
    </row>
    <row r="74" spans="2:135" ht="18" customHeight="1" x14ac:dyDescent="0.25">
      <c r="B74" s="651"/>
      <c r="C74" s="656"/>
      <c r="D74" s="37" t="s">
        <v>132</v>
      </c>
      <c r="E74" s="267">
        <v>24</v>
      </c>
      <c r="F74" s="267">
        <v>24</v>
      </c>
      <c r="G74" s="267">
        <v>24</v>
      </c>
      <c r="H74" s="267">
        <v>24</v>
      </c>
      <c r="I74" s="267">
        <v>24</v>
      </c>
      <c r="J74" s="267">
        <v>24</v>
      </c>
      <c r="K74" s="267">
        <v>24</v>
      </c>
      <c r="L74" s="267">
        <v>24</v>
      </c>
      <c r="M74" s="267">
        <v>24</v>
      </c>
      <c r="N74" s="267">
        <v>24</v>
      </c>
      <c r="O74" s="267">
        <v>24</v>
      </c>
      <c r="P74" s="267">
        <v>24</v>
      </c>
      <c r="Q74" s="267">
        <v>24</v>
      </c>
      <c r="R74" s="267">
        <v>24</v>
      </c>
      <c r="S74" s="267">
        <v>24</v>
      </c>
      <c r="T74" s="267">
        <v>24</v>
      </c>
      <c r="U74" s="267">
        <v>24</v>
      </c>
      <c r="V74" s="318"/>
      <c r="W74" s="267"/>
      <c r="X74" s="318"/>
      <c r="Y74" s="267"/>
      <c r="Z74" s="318"/>
      <c r="AA74" s="267"/>
      <c r="AB74" s="318"/>
      <c r="AC74" s="267"/>
      <c r="AD74" s="318"/>
      <c r="AE74" s="267"/>
      <c r="AF74" s="318"/>
      <c r="AG74" s="267"/>
      <c r="AH74" s="318"/>
      <c r="AI74" s="267"/>
      <c r="AJ74" s="318"/>
      <c r="AK74" s="267"/>
      <c r="AL74" s="318"/>
      <c r="AM74" s="267"/>
      <c r="AN74" s="318"/>
      <c r="AO74" s="267"/>
      <c r="AP74" s="318"/>
      <c r="AQ74" s="267"/>
      <c r="AR74" s="318"/>
      <c r="AS74" s="267"/>
      <c r="AT74" s="318"/>
      <c r="AU74" s="267"/>
      <c r="AV74" s="318"/>
      <c r="AW74" s="267"/>
      <c r="AX74" s="318"/>
      <c r="AY74" s="267"/>
      <c r="AZ74" s="318"/>
      <c r="BA74" s="267"/>
      <c r="BB74" s="318"/>
      <c r="BC74" s="267"/>
      <c r="BD74" s="318"/>
      <c r="BE74" s="267"/>
      <c r="BF74" s="318"/>
      <c r="BG74" s="267"/>
      <c r="BH74" s="318"/>
      <c r="BI74" s="267"/>
      <c r="BJ74" s="318"/>
      <c r="BK74" s="267"/>
      <c r="BL74" s="318"/>
      <c r="BM74" s="267"/>
      <c r="BN74" s="318"/>
      <c r="BO74" s="267"/>
      <c r="BP74" s="318"/>
      <c r="BQ74" s="267"/>
      <c r="BR74" s="318"/>
      <c r="BS74" s="267"/>
      <c r="BT74" s="318"/>
      <c r="BU74" s="267"/>
      <c r="BV74" s="318"/>
      <c r="BW74" s="267"/>
      <c r="BX74" s="318"/>
      <c r="BY74" s="267"/>
      <c r="BZ74" s="318"/>
      <c r="CA74" s="267"/>
      <c r="CB74" s="318"/>
      <c r="CC74" s="267"/>
      <c r="CD74" s="318"/>
      <c r="CE74" s="267"/>
      <c r="CF74" s="318"/>
      <c r="CG74" s="267"/>
      <c r="CH74" s="318"/>
      <c r="CI74" s="267"/>
      <c r="CJ74" s="318"/>
      <c r="CK74" s="267"/>
      <c r="CL74" s="318"/>
      <c r="CM74" s="267"/>
      <c r="CN74" s="318"/>
      <c r="CO74" s="267"/>
      <c r="CP74" s="318"/>
      <c r="CQ74" s="267"/>
      <c r="CR74" s="318"/>
      <c r="CS74" s="267"/>
      <c r="CT74" s="318"/>
      <c r="CU74" s="267"/>
      <c r="CV74" s="318"/>
      <c r="CW74" s="267"/>
      <c r="CX74" s="318"/>
      <c r="CY74" s="267"/>
      <c r="CZ74" s="318"/>
      <c r="DA74" s="267"/>
      <c r="DB74" s="318"/>
      <c r="DC74" s="267"/>
      <c r="DD74" s="318"/>
      <c r="DE74" s="267"/>
      <c r="DF74" s="318"/>
      <c r="DG74" s="267"/>
      <c r="DH74" s="318"/>
      <c r="DI74" s="267"/>
      <c r="DJ74" s="318"/>
      <c r="DK74" s="267"/>
      <c r="DL74" s="318"/>
      <c r="DM74" s="267"/>
      <c r="DN74" s="318"/>
      <c r="DO74" s="267"/>
      <c r="DP74" s="318"/>
      <c r="DQ74" s="267"/>
      <c r="DR74" s="318"/>
      <c r="DS74" s="267"/>
      <c r="DT74" s="318"/>
      <c r="DU74" s="267"/>
      <c r="DV74" s="318"/>
      <c r="DW74" s="267"/>
      <c r="DX74" s="318"/>
      <c r="DY74" s="267"/>
      <c r="DZ74" s="318"/>
      <c r="EA74" s="267"/>
      <c r="EB74" s="318"/>
      <c r="EC74" s="267"/>
      <c r="ED74" s="102"/>
      <c r="EE74" s="8"/>
    </row>
    <row r="75" spans="2:135" ht="18" customHeight="1" x14ac:dyDescent="0.25">
      <c r="B75" s="651"/>
      <c r="C75" s="656"/>
      <c r="D75" s="37" t="s">
        <v>133</v>
      </c>
      <c r="E75" s="267">
        <v>24</v>
      </c>
      <c r="F75" s="267">
        <v>24</v>
      </c>
      <c r="G75" s="267">
        <v>24</v>
      </c>
      <c r="H75" s="267">
        <v>24</v>
      </c>
      <c r="I75" s="267">
        <v>24</v>
      </c>
      <c r="J75" s="267">
        <v>24</v>
      </c>
      <c r="K75" s="267">
        <v>24</v>
      </c>
      <c r="L75" s="267">
        <v>24</v>
      </c>
      <c r="M75" s="267">
        <v>24</v>
      </c>
      <c r="N75" s="267">
        <v>24</v>
      </c>
      <c r="O75" s="267">
        <v>24</v>
      </c>
      <c r="P75" s="267">
        <v>24</v>
      </c>
      <c r="Q75" s="267">
        <v>24</v>
      </c>
      <c r="R75" s="267">
        <v>24</v>
      </c>
      <c r="S75" s="267">
        <v>24</v>
      </c>
      <c r="T75" s="267">
        <v>24</v>
      </c>
      <c r="U75" s="267">
        <v>24</v>
      </c>
      <c r="V75" s="318"/>
      <c r="W75" s="267"/>
      <c r="X75" s="318"/>
      <c r="Y75" s="267"/>
      <c r="Z75" s="318"/>
      <c r="AA75" s="267"/>
      <c r="AB75" s="318"/>
      <c r="AC75" s="267"/>
      <c r="AD75" s="318"/>
      <c r="AE75" s="267"/>
      <c r="AF75" s="318"/>
      <c r="AG75" s="267"/>
      <c r="AH75" s="318"/>
      <c r="AI75" s="267"/>
      <c r="AJ75" s="318"/>
      <c r="AK75" s="267"/>
      <c r="AL75" s="318"/>
      <c r="AM75" s="267"/>
      <c r="AN75" s="318"/>
      <c r="AO75" s="267"/>
      <c r="AP75" s="318"/>
      <c r="AQ75" s="267"/>
      <c r="AR75" s="318"/>
      <c r="AS75" s="267"/>
      <c r="AT75" s="318"/>
      <c r="AU75" s="267"/>
      <c r="AV75" s="318"/>
      <c r="AW75" s="267"/>
      <c r="AX75" s="318"/>
      <c r="AY75" s="267"/>
      <c r="AZ75" s="318"/>
      <c r="BA75" s="267"/>
      <c r="BB75" s="318"/>
      <c r="BC75" s="267"/>
      <c r="BD75" s="318"/>
      <c r="BE75" s="267"/>
      <c r="BF75" s="318"/>
      <c r="BG75" s="267"/>
      <c r="BH75" s="318"/>
      <c r="BI75" s="267"/>
      <c r="BJ75" s="318"/>
      <c r="BK75" s="267"/>
      <c r="BL75" s="318"/>
      <c r="BM75" s="267"/>
      <c r="BN75" s="318"/>
      <c r="BO75" s="267"/>
      <c r="BP75" s="318"/>
      <c r="BQ75" s="267"/>
      <c r="BR75" s="318"/>
      <c r="BS75" s="267"/>
      <c r="BT75" s="318"/>
      <c r="BU75" s="267"/>
      <c r="BV75" s="318"/>
      <c r="BW75" s="267"/>
      <c r="BX75" s="318"/>
      <c r="BY75" s="267"/>
      <c r="BZ75" s="318"/>
      <c r="CA75" s="267"/>
      <c r="CB75" s="318"/>
      <c r="CC75" s="267"/>
      <c r="CD75" s="318"/>
      <c r="CE75" s="267"/>
      <c r="CF75" s="318"/>
      <c r="CG75" s="267"/>
      <c r="CH75" s="318"/>
      <c r="CI75" s="267"/>
      <c r="CJ75" s="318"/>
      <c r="CK75" s="267"/>
      <c r="CL75" s="318"/>
      <c r="CM75" s="267"/>
      <c r="CN75" s="318"/>
      <c r="CO75" s="267"/>
      <c r="CP75" s="318"/>
      <c r="CQ75" s="267"/>
      <c r="CR75" s="318"/>
      <c r="CS75" s="267"/>
      <c r="CT75" s="318"/>
      <c r="CU75" s="267"/>
      <c r="CV75" s="318"/>
      <c r="CW75" s="267"/>
      <c r="CX75" s="318"/>
      <c r="CY75" s="267"/>
      <c r="CZ75" s="318"/>
      <c r="DA75" s="267"/>
      <c r="DB75" s="318"/>
      <c r="DC75" s="267"/>
      <c r="DD75" s="318"/>
      <c r="DE75" s="267"/>
      <c r="DF75" s="318"/>
      <c r="DG75" s="267"/>
      <c r="DH75" s="318"/>
      <c r="DI75" s="267"/>
      <c r="DJ75" s="318"/>
      <c r="DK75" s="267"/>
      <c r="DL75" s="318"/>
      <c r="DM75" s="267"/>
      <c r="DN75" s="318"/>
      <c r="DO75" s="267"/>
      <c r="DP75" s="318"/>
      <c r="DQ75" s="267"/>
      <c r="DR75" s="318"/>
      <c r="DS75" s="267"/>
      <c r="DT75" s="318"/>
      <c r="DU75" s="267"/>
      <c r="DV75" s="318"/>
      <c r="DW75" s="267"/>
      <c r="DX75" s="318"/>
      <c r="DY75" s="267"/>
      <c r="DZ75" s="318"/>
      <c r="EA75" s="267"/>
      <c r="EB75" s="318"/>
      <c r="EC75" s="267"/>
      <c r="ED75" s="102"/>
      <c r="EE75" s="8"/>
    </row>
    <row r="76" spans="2:135" ht="18" customHeight="1" x14ac:dyDescent="0.25">
      <c r="B76" s="651"/>
      <c r="C76" s="656"/>
      <c r="D76" s="37" t="s">
        <v>134</v>
      </c>
      <c r="E76" s="267">
        <v>1250000</v>
      </c>
      <c r="F76" s="318">
        <v>1235700</v>
      </c>
      <c r="G76" s="267">
        <v>1100000</v>
      </c>
      <c r="H76" s="318">
        <v>6588000</v>
      </c>
      <c r="I76" s="267">
        <v>5525000</v>
      </c>
      <c r="J76" s="318">
        <v>25538700</v>
      </c>
      <c r="K76" s="267">
        <v>2353870</v>
      </c>
      <c r="L76" s="318">
        <v>1546000</v>
      </c>
      <c r="M76" s="267">
        <v>1734000</v>
      </c>
      <c r="N76" s="318">
        <v>2528000</v>
      </c>
      <c r="O76" s="267">
        <v>3157000</v>
      </c>
      <c r="P76" s="318">
        <v>2060000</v>
      </c>
      <c r="Q76" s="267">
        <v>2020594</v>
      </c>
      <c r="R76" s="318">
        <v>2185600</v>
      </c>
      <c r="S76" s="267">
        <v>2875672</v>
      </c>
      <c r="T76" s="318">
        <v>1700000</v>
      </c>
      <c r="U76" s="267">
        <v>2060000</v>
      </c>
      <c r="V76" s="318"/>
      <c r="W76" s="267"/>
      <c r="X76" s="318"/>
      <c r="Y76" s="267"/>
      <c r="Z76" s="318"/>
      <c r="AA76" s="267"/>
      <c r="AB76" s="318"/>
      <c r="AC76" s="267"/>
      <c r="AD76" s="318"/>
      <c r="AE76" s="267"/>
      <c r="AF76" s="318"/>
      <c r="AG76" s="267"/>
      <c r="AH76" s="318"/>
      <c r="AI76" s="267"/>
      <c r="AJ76" s="318"/>
      <c r="AK76" s="267"/>
      <c r="AL76" s="318"/>
      <c r="AM76" s="267"/>
      <c r="AN76" s="318"/>
      <c r="AO76" s="267"/>
      <c r="AP76" s="318"/>
      <c r="AQ76" s="267"/>
      <c r="AR76" s="318"/>
      <c r="AS76" s="267"/>
      <c r="AT76" s="318"/>
      <c r="AU76" s="267"/>
      <c r="AV76" s="318"/>
      <c r="AW76" s="267"/>
      <c r="AX76" s="318"/>
      <c r="AY76" s="267"/>
      <c r="AZ76" s="318"/>
      <c r="BA76" s="267"/>
      <c r="BB76" s="318"/>
      <c r="BC76" s="267"/>
      <c r="BD76" s="318"/>
      <c r="BE76" s="267"/>
      <c r="BF76" s="318"/>
      <c r="BG76" s="267"/>
      <c r="BH76" s="318"/>
      <c r="BI76" s="267"/>
      <c r="BJ76" s="318"/>
      <c r="BK76" s="267"/>
      <c r="BL76" s="318"/>
      <c r="BM76" s="267"/>
      <c r="BN76" s="318"/>
      <c r="BO76" s="267"/>
      <c r="BP76" s="318"/>
      <c r="BQ76" s="267"/>
      <c r="BR76" s="318"/>
      <c r="BS76" s="267"/>
      <c r="BT76" s="318"/>
      <c r="BU76" s="267"/>
      <c r="BV76" s="318"/>
      <c r="BW76" s="267"/>
      <c r="BX76" s="318"/>
      <c r="BY76" s="267"/>
      <c r="BZ76" s="318"/>
      <c r="CA76" s="267"/>
      <c r="CB76" s="318"/>
      <c r="CC76" s="267"/>
      <c r="CD76" s="318"/>
      <c r="CE76" s="267"/>
      <c r="CF76" s="318"/>
      <c r="CG76" s="267"/>
      <c r="CH76" s="318"/>
      <c r="CI76" s="267"/>
      <c r="CJ76" s="318"/>
      <c r="CK76" s="267"/>
      <c r="CL76" s="318"/>
      <c r="CM76" s="267"/>
      <c r="CN76" s="318"/>
      <c r="CO76" s="267"/>
      <c r="CP76" s="318"/>
      <c r="CQ76" s="267"/>
      <c r="CR76" s="318"/>
      <c r="CS76" s="267"/>
      <c r="CT76" s="318"/>
      <c r="CU76" s="267"/>
      <c r="CV76" s="318"/>
      <c r="CW76" s="267"/>
      <c r="CX76" s="318"/>
      <c r="CY76" s="267"/>
      <c r="CZ76" s="318"/>
      <c r="DA76" s="267"/>
      <c r="DB76" s="318"/>
      <c r="DC76" s="267"/>
      <c r="DD76" s="318"/>
      <c r="DE76" s="267"/>
      <c r="DF76" s="318"/>
      <c r="DG76" s="267"/>
      <c r="DH76" s="318"/>
      <c r="DI76" s="267"/>
      <c r="DJ76" s="318"/>
      <c r="DK76" s="267"/>
      <c r="DL76" s="318"/>
      <c r="DM76" s="267"/>
      <c r="DN76" s="318"/>
      <c r="DO76" s="267"/>
      <c r="DP76" s="318"/>
      <c r="DQ76" s="267"/>
      <c r="DR76" s="318"/>
      <c r="DS76" s="267"/>
      <c r="DT76" s="318"/>
      <c r="DU76" s="267"/>
      <c r="DV76" s="318"/>
      <c r="DW76" s="267"/>
      <c r="DX76" s="318"/>
      <c r="DY76" s="267"/>
      <c r="DZ76" s="318"/>
      <c r="EA76" s="267"/>
      <c r="EB76" s="318"/>
      <c r="EC76" s="267"/>
      <c r="ED76" s="102"/>
      <c r="EE76" s="8"/>
    </row>
    <row r="77" spans="2:135" ht="18" customHeight="1" thickBot="1" x14ac:dyDescent="0.3">
      <c r="B77" s="653"/>
      <c r="C77" s="657"/>
      <c r="D77" s="261" t="s">
        <v>135</v>
      </c>
      <c r="E77" s="282"/>
      <c r="F77" s="321"/>
      <c r="G77" s="282"/>
      <c r="H77" s="321"/>
      <c r="I77" s="282"/>
      <c r="J77" s="321"/>
      <c r="K77" s="282"/>
      <c r="L77" s="321"/>
      <c r="M77" s="282"/>
      <c r="N77" s="321"/>
      <c r="O77" s="282"/>
      <c r="P77" s="321">
        <v>88000</v>
      </c>
      <c r="Q77" s="282"/>
      <c r="R77" s="321"/>
      <c r="S77" s="282"/>
      <c r="T77" s="321">
        <v>72800</v>
      </c>
      <c r="U77" s="282"/>
      <c r="V77" s="321"/>
      <c r="W77" s="282"/>
      <c r="X77" s="321"/>
      <c r="Y77" s="282"/>
      <c r="Z77" s="321"/>
      <c r="AA77" s="282"/>
      <c r="AB77" s="321"/>
      <c r="AC77" s="282"/>
      <c r="AD77" s="321"/>
      <c r="AE77" s="282"/>
      <c r="AF77" s="321"/>
      <c r="AG77" s="282"/>
      <c r="AH77" s="321"/>
      <c r="AI77" s="282"/>
      <c r="AJ77" s="321"/>
      <c r="AK77" s="282"/>
      <c r="AL77" s="321"/>
      <c r="AM77" s="282"/>
      <c r="AN77" s="321"/>
      <c r="AO77" s="282"/>
      <c r="AP77" s="321"/>
      <c r="AQ77" s="282"/>
      <c r="AR77" s="321"/>
      <c r="AS77" s="282"/>
      <c r="AT77" s="321"/>
      <c r="AU77" s="282"/>
      <c r="AV77" s="321"/>
      <c r="AW77" s="282"/>
      <c r="AX77" s="321"/>
      <c r="AY77" s="282"/>
      <c r="AZ77" s="321"/>
      <c r="BA77" s="282"/>
      <c r="BB77" s="321"/>
      <c r="BC77" s="282"/>
      <c r="BD77" s="321"/>
      <c r="BE77" s="282"/>
      <c r="BF77" s="321"/>
      <c r="BG77" s="282"/>
      <c r="BH77" s="321"/>
      <c r="BI77" s="282"/>
      <c r="BJ77" s="321"/>
      <c r="BK77" s="282"/>
      <c r="BL77" s="321"/>
      <c r="BM77" s="282"/>
      <c r="BN77" s="321"/>
      <c r="BO77" s="282"/>
      <c r="BP77" s="321"/>
      <c r="BQ77" s="282"/>
      <c r="BR77" s="321"/>
      <c r="BS77" s="282"/>
      <c r="BT77" s="321"/>
      <c r="BU77" s="282"/>
      <c r="BV77" s="321"/>
      <c r="BW77" s="282"/>
      <c r="BX77" s="321"/>
      <c r="BY77" s="282"/>
      <c r="BZ77" s="321"/>
      <c r="CA77" s="282"/>
      <c r="CB77" s="321"/>
      <c r="CC77" s="282"/>
      <c r="CD77" s="321"/>
      <c r="CE77" s="282"/>
      <c r="CF77" s="321"/>
      <c r="CG77" s="282"/>
      <c r="CH77" s="321"/>
      <c r="CI77" s="282"/>
      <c r="CJ77" s="321"/>
      <c r="CK77" s="282"/>
      <c r="CL77" s="321"/>
      <c r="CM77" s="282"/>
      <c r="CN77" s="321"/>
      <c r="CO77" s="282"/>
      <c r="CP77" s="321"/>
      <c r="CQ77" s="282"/>
      <c r="CR77" s="321"/>
      <c r="CS77" s="282"/>
      <c r="CT77" s="321"/>
      <c r="CU77" s="282"/>
      <c r="CV77" s="321"/>
      <c r="CW77" s="282"/>
      <c r="CX77" s="321"/>
      <c r="CY77" s="282"/>
      <c r="CZ77" s="321"/>
      <c r="DA77" s="282"/>
      <c r="DB77" s="321"/>
      <c r="DC77" s="282"/>
      <c r="DD77" s="321"/>
      <c r="DE77" s="282"/>
      <c r="DF77" s="321"/>
      <c r="DG77" s="282"/>
      <c r="DH77" s="321"/>
      <c r="DI77" s="282"/>
      <c r="DJ77" s="321"/>
      <c r="DK77" s="282"/>
      <c r="DL77" s="321"/>
      <c r="DM77" s="282"/>
      <c r="DN77" s="321"/>
      <c r="DO77" s="282"/>
      <c r="DP77" s="321"/>
      <c r="DQ77" s="282"/>
      <c r="DR77" s="321"/>
      <c r="DS77" s="282"/>
      <c r="DT77" s="321"/>
      <c r="DU77" s="282"/>
      <c r="DV77" s="321"/>
      <c r="DW77" s="282"/>
      <c r="DX77" s="321"/>
      <c r="DY77" s="282"/>
      <c r="DZ77" s="321"/>
      <c r="EA77" s="282"/>
      <c r="EB77" s="321"/>
      <c r="EC77" s="282"/>
      <c r="ED77" s="364"/>
      <c r="EE77" s="8"/>
    </row>
    <row r="78" spans="2:135" ht="18" customHeight="1" x14ac:dyDescent="0.25">
      <c r="B78" s="649" t="s">
        <v>8</v>
      </c>
      <c r="C78" s="655"/>
      <c r="D78" s="97" t="s">
        <v>69</v>
      </c>
      <c r="E78" s="25"/>
      <c r="F78" s="308"/>
      <c r="G78" s="25"/>
      <c r="H78" s="308"/>
      <c r="I78" s="25"/>
      <c r="J78" s="308"/>
      <c r="K78" s="25"/>
      <c r="L78" s="308"/>
      <c r="M78" s="25"/>
      <c r="N78" s="308"/>
      <c r="O78" s="25"/>
      <c r="P78" s="308"/>
      <c r="Q78" s="25"/>
      <c r="R78" s="308"/>
      <c r="S78" s="25"/>
      <c r="T78" s="308"/>
      <c r="U78" s="25"/>
      <c r="V78" s="308"/>
      <c r="W78" s="25"/>
      <c r="X78" s="308"/>
      <c r="Y78" s="25"/>
      <c r="Z78" s="308"/>
      <c r="AA78" s="25"/>
      <c r="AB78" s="308"/>
      <c r="AC78" s="25"/>
      <c r="AD78" s="308"/>
      <c r="AE78" s="25"/>
      <c r="AF78" s="308"/>
      <c r="AG78" s="25"/>
      <c r="AH78" s="308"/>
      <c r="AI78" s="25"/>
      <c r="AJ78" s="308"/>
      <c r="AK78" s="25"/>
      <c r="AL78" s="308"/>
      <c r="AM78" s="25"/>
      <c r="AN78" s="308"/>
      <c r="AO78" s="25"/>
      <c r="AP78" s="308"/>
      <c r="AQ78" s="25"/>
      <c r="AR78" s="308"/>
      <c r="AS78" s="25"/>
      <c r="AT78" s="308"/>
      <c r="AU78" s="25"/>
      <c r="AV78" s="308"/>
      <c r="AW78" s="25"/>
      <c r="AX78" s="308"/>
      <c r="AY78" s="25"/>
      <c r="AZ78" s="308"/>
      <c r="BA78" s="25"/>
      <c r="BB78" s="308"/>
      <c r="BC78" s="25"/>
      <c r="BD78" s="308"/>
      <c r="BE78" s="25"/>
      <c r="BF78" s="308"/>
      <c r="BG78" s="25"/>
      <c r="BH78" s="308"/>
      <c r="BI78" s="25"/>
      <c r="BJ78" s="308"/>
      <c r="BK78" s="25"/>
      <c r="BL78" s="308"/>
      <c r="BM78" s="25"/>
      <c r="BN78" s="308"/>
      <c r="BO78" s="25"/>
      <c r="BP78" s="308"/>
      <c r="BQ78" s="25"/>
      <c r="BR78" s="308"/>
      <c r="BS78" s="25"/>
      <c r="BT78" s="308"/>
      <c r="BU78" s="25"/>
      <c r="BV78" s="308"/>
      <c r="BW78" s="25"/>
      <c r="BX78" s="308"/>
      <c r="BY78" s="25"/>
      <c r="BZ78" s="308"/>
      <c r="CA78" s="25"/>
      <c r="CB78" s="308"/>
      <c r="CC78" s="25"/>
      <c r="CD78" s="308"/>
      <c r="CE78" s="25"/>
      <c r="CF78" s="308"/>
      <c r="CG78" s="25"/>
      <c r="CH78" s="308"/>
      <c r="CI78" s="25"/>
      <c r="CJ78" s="308"/>
      <c r="CK78" s="25"/>
      <c r="CL78" s="308"/>
      <c r="CM78" s="25"/>
      <c r="CN78" s="308"/>
      <c r="CO78" s="25"/>
      <c r="CP78" s="308"/>
      <c r="CQ78" s="25"/>
      <c r="CR78" s="308"/>
      <c r="CS78" s="25"/>
      <c r="CT78" s="308"/>
      <c r="CU78" s="25"/>
      <c r="CV78" s="308"/>
      <c r="CW78" s="25"/>
      <c r="CX78" s="308"/>
      <c r="CY78" s="25"/>
      <c r="CZ78" s="308"/>
      <c r="DA78" s="25"/>
      <c r="DB78" s="308"/>
      <c r="DC78" s="25"/>
      <c r="DD78" s="308"/>
      <c r="DE78" s="25"/>
      <c r="DF78" s="308"/>
      <c r="DG78" s="25"/>
      <c r="DH78" s="308"/>
      <c r="DI78" s="25"/>
      <c r="DJ78" s="308"/>
      <c r="DK78" s="25"/>
      <c r="DL78" s="308"/>
      <c r="DM78" s="25"/>
      <c r="DN78" s="308"/>
      <c r="DO78" s="25"/>
      <c r="DP78" s="308"/>
      <c r="DQ78" s="25"/>
      <c r="DR78" s="308"/>
      <c r="DS78" s="25"/>
      <c r="DT78" s="308"/>
      <c r="DU78" s="25"/>
      <c r="DV78" s="308"/>
      <c r="DW78" s="25"/>
      <c r="DX78" s="308"/>
      <c r="DY78" s="25"/>
      <c r="DZ78" s="308"/>
      <c r="EA78" s="25"/>
      <c r="EB78" s="308"/>
      <c r="EC78" s="25"/>
      <c r="ED78" s="64"/>
      <c r="EE78" s="81"/>
    </row>
    <row r="79" spans="2:135" ht="18" customHeight="1" thickBot="1" x14ac:dyDescent="0.3">
      <c r="B79" s="651"/>
      <c r="C79" s="656"/>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49" t="s">
        <v>24</v>
      </c>
      <c r="C80" s="655"/>
      <c r="D80" s="298" t="s">
        <v>58</v>
      </c>
      <c r="E80" s="299"/>
      <c r="F80" s="322"/>
      <c r="G80" s="299"/>
      <c r="H80" s="322"/>
      <c r="I80" s="299"/>
      <c r="J80" s="322"/>
      <c r="K80" s="299"/>
      <c r="L80" s="322"/>
      <c r="M80" s="299"/>
      <c r="N80" s="322"/>
      <c r="O80" s="299"/>
      <c r="P80" s="322"/>
      <c r="Q80" s="299"/>
      <c r="R80" s="322"/>
      <c r="S80" s="299"/>
      <c r="T80" s="322"/>
      <c r="U80" s="299"/>
      <c r="V80" s="322"/>
      <c r="W80" s="299"/>
      <c r="X80" s="322"/>
      <c r="Y80" s="299"/>
      <c r="Z80" s="322"/>
      <c r="AA80" s="299"/>
      <c r="AB80" s="322"/>
      <c r="AC80" s="299"/>
      <c r="AD80" s="322"/>
      <c r="AE80" s="299"/>
      <c r="AF80" s="322"/>
      <c r="AG80" s="299"/>
      <c r="AH80" s="322"/>
      <c r="AI80" s="299"/>
      <c r="AJ80" s="322"/>
      <c r="AK80" s="299"/>
      <c r="AL80" s="322"/>
      <c r="AM80" s="299"/>
      <c r="AN80" s="322"/>
      <c r="AO80" s="299"/>
      <c r="AP80" s="322"/>
      <c r="AQ80" s="299"/>
      <c r="AR80" s="322"/>
      <c r="AS80" s="299"/>
      <c r="AT80" s="322"/>
      <c r="AU80" s="299"/>
      <c r="AV80" s="322"/>
      <c r="AW80" s="299"/>
      <c r="AX80" s="322"/>
      <c r="AY80" s="299"/>
      <c r="AZ80" s="322"/>
      <c r="BA80" s="299"/>
      <c r="BB80" s="322"/>
      <c r="BC80" s="299"/>
      <c r="BD80" s="322"/>
      <c r="BE80" s="299"/>
      <c r="BF80" s="322"/>
      <c r="BG80" s="299"/>
      <c r="BH80" s="322"/>
      <c r="BI80" s="299"/>
      <c r="BJ80" s="322"/>
      <c r="BK80" s="299"/>
      <c r="BL80" s="322"/>
      <c r="BM80" s="299"/>
      <c r="BN80" s="322"/>
      <c r="BO80" s="299"/>
      <c r="BP80" s="322"/>
      <c r="BQ80" s="299"/>
      <c r="BR80" s="322"/>
      <c r="BS80" s="299"/>
      <c r="BT80" s="322"/>
      <c r="BU80" s="299"/>
      <c r="BV80" s="322"/>
      <c r="BW80" s="299"/>
      <c r="BX80" s="322"/>
      <c r="BY80" s="299"/>
      <c r="BZ80" s="322"/>
      <c r="CA80" s="299"/>
      <c r="CB80" s="322"/>
      <c r="CC80" s="299"/>
      <c r="CD80" s="322"/>
      <c r="CE80" s="299"/>
      <c r="CF80" s="322"/>
      <c r="CG80" s="299"/>
      <c r="CH80" s="322"/>
      <c r="CI80" s="299"/>
      <c r="CJ80" s="322"/>
      <c r="CK80" s="299"/>
      <c r="CL80" s="322"/>
      <c r="CM80" s="299"/>
      <c r="CN80" s="322"/>
      <c r="CO80" s="299"/>
      <c r="CP80" s="322"/>
      <c r="CQ80" s="299"/>
      <c r="CR80" s="322"/>
      <c r="CS80" s="299"/>
      <c r="CT80" s="322"/>
      <c r="CU80" s="299"/>
      <c r="CV80" s="322"/>
      <c r="CW80" s="299"/>
      <c r="CX80" s="322"/>
      <c r="CY80" s="299"/>
      <c r="CZ80" s="322"/>
      <c r="DA80" s="299"/>
      <c r="DB80" s="322"/>
      <c r="DC80" s="299"/>
      <c r="DD80" s="322"/>
      <c r="DE80" s="299"/>
      <c r="DF80" s="322"/>
      <c r="DG80" s="299"/>
      <c r="DH80" s="322"/>
      <c r="DI80" s="299"/>
      <c r="DJ80" s="322"/>
      <c r="DK80" s="299"/>
      <c r="DL80" s="322"/>
      <c r="DM80" s="299"/>
      <c r="DN80" s="322"/>
      <c r="DO80" s="299"/>
      <c r="DP80" s="322"/>
      <c r="DQ80" s="299"/>
      <c r="DR80" s="322"/>
      <c r="DS80" s="299"/>
      <c r="DT80" s="322"/>
      <c r="DU80" s="299"/>
      <c r="DV80" s="322"/>
      <c r="DW80" s="299"/>
      <c r="DX80" s="322"/>
      <c r="DY80" s="299"/>
      <c r="DZ80" s="322"/>
      <c r="EA80" s="299"/>
      <c r="EB80" s="322"/>
      <c r="EC80" s="299"/>
      <c r="ED80" s="365"/>
      <c r="EE80" s="8"/>
    </row>
    <row r="81" spans="2:135" ht="18" customHeight="1" x14ac:dyDescent="0.25">
      <c r="B81" s="651"/>
      <c r="C81" s="656"/>
      <c r="D81" s="300" t="s">
        <v>136</v>
      </c>
      <c r="E81" s="301">
        <f>COUNT(E86,E99,E112,E126)</f>
        <v>0</v>
      </c>
      <c r="F81" s="323">
        <f t="shared" ref="F81:BL81" si="158">COUNT(F86,F99,F112,F126)</f>
        <v>0</v>
      </c>
      <c r="G81" s="301">
        <f t="shared" si="158"/>
        <v>0</v>
      </c>
      <c r="H81" s="323">
        <f t="shared" si="158"/>
        <v>0</v>
      </c>
      <c r="I81" s="301">
        <f t="shared" si="158"/>
        <v>0</v>
      </c>
      <c r="J81" s="323">
        <f t="shared" si="158"/>
        <v>0</v>
      </c>
      <c r="K81" s="301">
        <f t="shared" si="158"/>
        <v>0</v>
      </c>
      <c r="L81" s="323">
        <f t="shared" si="158"/>
        <v>0</v>
      </c>
      <c r="M81" s="301">
        <f t="shared" si="158"/>
        <v>0</v>
      </c>
      <c r="N81" s="323">
        <f t="shared" si="158"/>
        <v>0</v>
      </c>
      <c r="O81" s="301">
        <f t="shared" si="158"/>
        <v>0</v>
      </c>
      <c r="P81" s="323">
        <f t="shared" si="158"/>
        <v>0</v>
      </c>
      <c r="Q81" s="301">
        <f t="shared" si="158"/>
        <v>0</v>
      </c>
      <c r="R81" s="323">
        <f t="shared" si="158"/>
        <v>0</v>
      </c>
      <c r="S81" s="301">
        <f t="shared" si="158"/>
        <v>0</v>
      </c>
      <c r="T81" s="323">
        <f t="shared" si="158"/>
        <v>0</v>
      </c>
      <c r="U81" s="301">
        <f t="shared" si="158"/>
        <v>0</v>
      </c>
      <c r="V81" s="323">
        <f t="shared" si="158"/>
        <v>0</v>
      </c>
      <c r="W81" s="301">
        <f t="shared" si="158"/>
        <v>0</v>
      </c>
      <c r="X81" s="323">
        <f t="shared" si="158"/>
        <v>0</v>
      </c>
      <c r="Y81" s="301">
        <f t="shared" si="158"/>
        <v>0</v>
      </c>
      <c r="Z81" s="323">
        <f t="shared" si="158"/>
        <v>0</v>
      </c>
      <c r="AA81" s="301">
        <f t="shared" si="158"/>
        <v>0</v>
      </c>
      <c r="AB81" s="323">
        <f t="shared" si="158"/>
        <v>0</v>
      </c>
      <c r="AC81" s="301">
        <f t="shared" si="158"/>
        <v>0</v>
      </c>
      <c r="AD81" s="323">
        <f t="shared" si="158"/>
        <v>0</v>
      </c>
      <c r="AE81" s="301">
        <f t="shared" si="158"/>
        <v>0</v>
      </c>
      <c r="AF81" s="323">
        <f t="shared" si="158"/>
        <v>0</v>
      </c>
      <c r="AG81" s="301">
        <f t="shared" si="158"/>
        <v>0</v>
      </c>
      <c r="AH81" s="323">
        <f t="shared" si="158"/>
        <v>0</v>
      </c>
      <c r="AI81" s="301">
        <f t="shared" si="158"/>
        <v>0</v>
      </c>
      <c r="AJ81" s="323">
        <f t="shared" si="158"/>
        <v>0</v>
      </c>
      <c r="AK81" s="301">
        <f t="shared" si="158"/>
        <v>0</v>
      </c>
      <c r="AL81" s="323">
        <f t="shared" si="158"/>
        <v>0</v>
      </c>
      <c r="AM81" s="301">
        <f t="shared" si="158"/>
        <v>0</v>
      </c>
      <c r="AN81" s="323">
        <f t="shared" si="158"/>
        <v>0</v>
      </c>
      <c r="AO81" s="301">
        <f t="shared" si="158"/>
        <v>0</v>
      </c>
      <c r="AP81" s="323">
        <f t="shared" si="158"/>
        <v>0</v>
      </c>
      <c r="AQ81" s="301">
        <f t="shared" si="158"/>
        <v>0</v>
      </c>
      <c r="AR81" s="323">
        <f t="shared" si="158"/>
        <v>0</v>
      </c>
      <c r="AS81" s="301">
        <f t="shared" si="158"/>
        <v>0</v>
      </c>
      <c r="AT81" s="323">
        <f t="shared" si="158"/>
        <v>0</v>
      </c>
      <c r="AU81" s="301">
        <f t="shared" si="158"/>
        <v>0</v>
      </c>
      <c r="AV81" s="323">
        <f t="shared" si="158"/>
        <v>0</v>
      </c>
      <c r="AW81" s="301">
        <f t="shared" si="158"/>
        <v>0</v>
      </c>
      <c r="AX81" s="323">
        <f t="shared" si="158"/>
        <v>0</v>
      </c>
      <c r="AY81" s="301">
        <f t="shared" si="158"/>
        <v>0</v>
      </c>
      <c r="AZ81" s="323">
        <f t="shared" si="158"/>
        <v>0</v>
      </c>
      <c r="BA81" s="301">
        <f t="shared" si="158"/>
        <v>0</v>
      </c>
      <c r="BB81" s="323">
        <f t="shared" si="158"/>
        <v>0</v>
      </c>
      <c r="BC81" s="301">
        <f t="shared" si="158"/>
        <v>0</v>
      </c>
      <c r="BD81" s="323">
        <f t="shared" si="158"/>
        <v>0</v>
      </c>
      <c r="BE81" s="301">
        <f t="shared" si="158"/>
        <v>0</v>
      </c>
      <c r="BF81" s="323">
        <f t="shared" si="158"/>
        <v>0</v>
      </c>
      <c r="BG81" s="301">
        <f t="shared" si="158"/>
        <v>0</v>
      </c>
      <c r="BH81" s="323">
        <f t="shared" si="158"/>
        <v>0</v>
      </c>
      <c r="BI81" s="301">
        <f t="shared" si="158"/>
        <v>0</v>
      </c>
      <c r="BJ81" s="323">
        <f t="shared" si="158"/>
        <v>0</v>
      </c>
      <c r="BK81" s="301">
        <f t="shared" si="158"/>
        <v>0</v>
      </c>
      <c r="BL81" s="323">
        <f t="shared" si="158"/>
        <v>0</v>
      </c>
      <c r="BM81" s="301">
        <f t="shared" ref="BM81:BM82" si="159">SUM(E81:BL81)</f>
        <v>0</v>
      </c>
      <c r="BN81" s="323">
        <f t="shared" ref="BN81:BN82" si="160">SUM(F81:BM81)</f>
        <v>0</v>
      </c>
      <c r="BO81" s="301">
        <f t="shared" ref="BO81:BO82" si="161">SUM(G81:BN81)</f>
        <v>0</v>
      </c>
      <c r="BP81" s="323">
        <f t="shared" ref="BP81:BP82" si="162">SUM(H81:BO81)</f>
        <v>0</v>
      </c>
      <c r="BQ81" s="301">
        <f t="shared" ref="BQ81:BQ82" si="163">SUM(I81:BP81)</f>
        <v>0</v>
      </c>
      <c r="BR81" s="323">
        <f t="shared" ref="BR81:BR82" si="164">SUM(J81:BQ81)</f>
        <v>0</v>
      </c>
      <c r="BS81" s="301">
        <f t="shared" ref="BS81:BS82" si="165">SUM(K81:BR81)</f>
        <v>0</v>
      </c>
      <c r="BT81" s="323">
        <f t="shared" ref="BT81:BT82" si="166">SUM(L81:BS81)</f>
        <v>0</v>
      </c>
      <c r="BU81" s="301">
        <f t="shared" ref="BU81:BU82" si="167">SUM(M81:BT81)</f>
        <v>0</v>
      </c>
      <c r="BV81" s="323">
        <f t="shared" ref="BV81:BV82" si="168">SUM(N81:BU81)</f>
        <v>0</v>
      </c>
      <c r="BW81" s="301">
        <f t="shared" ref="BW81:BW82" si="169">SUM(O81:BV81)</f>
        <v>0</v>
      </c>
      <c r="BX81" s="323">
        <f t="shared" ref="BX81:BX82" si="170">SUM(P81:BW81)</f>
        <v>0</v>
      </c>
      <c r="BY81" s="301">
        <f t="shared" ref="BY81:BY82" si="171">SUM(Q81:BX81)</f>
        <v>0</v>
      </c>
      <c r="BZ81" s="323">
        <f t="shared" ref="BZ81:BZ82" si="172">SUM(R81:BY81)</f>
        <v>0</v>
      </c>
      <c r="CA81" s="301">
        <f t="shared" ref="CA81:CA82" si="173">SUM(S81:BZ81)</f>
        <v>0</v>
      </c>
      <c r="CB81" s="323">
        <f t="shared" ref="CB81:CB82" si="174">SUM(T81:CA81)</f>
        <v>0</v>
      </c>
      <c r="CC81" s="301">
        <f t="shared" ref="CC81:CC82" si="175">SUM(U81:CB81)</f>
        <v>0</v>
      </c>
      <c r="CD81" s="323">
        <f t="shared" ref="CD81:CD82" si="176">SUM(V81:CC81)</f>
        <v>0</v>
      </c>
      <c r="CE81" s="301">
        <f t="shared" ref="CE81:CE82" si="177">SUM(W81:CD81)</f>
        <v>0</v>
      </c>
      <c r="CF81" s="323">
        <f t="shared" ref="CF81:CF82" si="178">SUM(X81:CE81)</f>
        <v>0</v>
      </c>
      <c r="CG81" s="301">
        <f t="shared" ref="CG81:CG82" si="179">SUM(Y81:CF81)</f>
        <v>0</v>
      </c>
      <c r="CH81" s="323">
        <f t="shared" ref="CH81:CH82" si="180">SUM(Z81:CG81)</f>
        <v>0</v>
      </c>
      <c r="CI81" s="301">
        <f t="shared" ref="CI81:CI82" si="181">SUM(AA81:CH81)</f>
        <v>0</v>
      </c>
      <c r="CJ81" s="323">
        <f t="shared" ref="CJ81:CJ82" si="182">SUM(AB81:CI81)</f>
        <v>0</v>
      </c>
      <c r="CK81" s="301">
        <f t="shared" ref="CK81:CK82" si="183">SUM(AC81:CJ81)</f>
        <v>0</v>
      </c>
      <c r="CL81" s="323">
        <f t="shared" ref="CL81:CL82" si="184">SUM(AD81:CK81)</f>
        <v>0</v>
      </c>
      <c r="CM81" s="301">
        <f t="shared" ref="CM81:CM82" si="185">SUM(AE81:CL81)</f>
        <v>0</v>
      </c>
      <c r="CN81" s="323">
        <f t="shared" ref="CN81:CN82" si="186">SUM(AF81:CM81)</f>
        <v>0</v>
      </c>
      <c r="CO81" s="301">
        <f t="shared" ref="CO81:CO82" si="187">SUM(AG81:CN81)</f>
        <v>0</v>
      </c>
      <c r="CP81" s="323">
        <f t="shared" ref="CP81:CP82" si="188">SUM(AH81:CO81)</f>
        <v>0</v>
      </c>
      <c r="CQ81" s="301">
        <f t="shared" ref="CQ81:CQ82" si="189">SUM(AI81:CP81)</f>
        <v>0</v>
      </c>
      <c r="CR81" s="323">
        <f t="shared" ref="CR81:CR82" si="190">SUM(AJ81:CQ81)</f>
        <v>0</v>
      </c>
      <c r="CS81" s="301">
        <f t="shared" ref="CS81:CS82" si="191">SUM(AK81:CR81)</f>
        <v>0</v>
      </c>
      <c r="CT81" s="323">
        <f t="shared" ref="CT81:CT82" si="192">SUM(AL81:CS81)</f>
        <v>0</v>
      </c>
      <c r="CU81" s="301">
        <f t="shared" ref="CU81:CU82" si="193">SUM(AM81:CT81)</f>
        <v>0</v>
      </c>
      <c r="CV81" s="323">
        <f t="shared" ref="CV81:CV82" si="194">SUM(AN81:CU81)</f>
        <v>0</v>
      </c>
      <c r="CW81" s="301">
        <f t="shared" ref="CW81:CW82" si="195">SUM(AO81:CV81)</f>
        <v>0</v>
      </c>
      <c r="CX81" s="323">
        <f t="shared" ref="CX81:CX82" si="196">SUM(AP81:CW81)</f>
        <v>0</v>
      </c>
      <c r="CY81" s="301">
        <f t="shared" ref="CY81:CY82" si="197">SUM(AQ81:CX81)</f>
        <v>0</v>
      </c>
      <c r="CZ81" s="323">
        <f t="shared" ref="CZ81:CZ82" si="198">SUM(AR81:CY81)</f>
        <v>0</v>
      </c>
      <c r="DA81" s="301">
        <f t="shared" ref="DA81:DA82" si="199">SUM(AS81:CZ81)</f>
        <v>0</v>
      </c>
      <c r="DB81" s="323">
        <f t="shared" ref="DB81:DB82" si="200">SUM(AT81:DA81)</f>
        <v>0</v>
      </c>
      <c r="DC81" s="301">
        <f t="shared" ref="DC81:DC82" si="201">SUM(AU81:DB81)</f>
        <v>0</v>
      </c>
      <c r="DD81" s="323">
        <f t="shared" ref="DD81:DD82" si="202">SUM(AV81:DC81)</f>
        <v>0</v>
      </c>
      <c r="DE81" s="301">
        <f t="shared" ref="DE81:DE82" si="203">SUM(AW81:DD81)</f>
        <v>0</v>
      </c>
      <c r="DF81" s="323">
        <f t="shared" ref="DF81:DF82" si="204">SUM(AX81:DE81)</f>
        <v>0</v>
      </c>
      <c r="DG81" s="301">
        <f t="shared" ref="DG81:DG82" si="205">SUM(AY81:DF81)</f>
        <v>0</v>
      </c>
      <c r="DH81" s="323">
        <f t="shared" ref="DH81:DH82" si="206">SUM(AZ81:DG81)</f>
        <v>0</v>
      </c>
      <c r="DI81" s="301">
        <f t="shared" ref="DI81:DI82" si="207">SUM(BA81:DH81)</f>
        <v>0</v>
      </c>
      <c r="DJ81" s="323">
        <f t="shared" ref="DJ81:DJ82" si="208">SUM(BB81:DI81)</f>
        <v>0</v>
      </c>
      <c r="DK81" s="301">
        <f t="shared" ref="DK81:DK82" si="209">SUM(BC81:DJ81)</f>
        <v>0</v>
      </c>
      <c r="DL81" s="323">
        <f t="shared" ref="DL81:DL82" si="210">SUM(BD81:DK81)</f>
        <v>0</v>
      </c>
      <c r="DM81" s="301">
        <f t="shared" ref="DM81:DM82" si="211">SUM(BE81:DL81)</f>
        <v>0</v>
      </c>
      <c r="DN81" s="323">
        <f t="shared" ref="DN81:DN82" si="212">SUM(BF81:DM81)</f>
        <v>0</v>
      </c>
      <c r="DO81" s="301">
        <f t="shared" ref="DO81:DO82" si="213">SUM(BG81:DN81)</f>
        <v>0</v>
      </c>
      <c r="DP81" s="323">
        <f t="shared" ref="DP81:DP82" si="214">SUM(BH81:DO81)</f>
        <v>0</v>
      </c>
      <c r="DQ81" s="301">
        <f t="shared" ref="DQ81:DQ82" si="215">SUM(BI81:DP81)</f>
        <v>0</v>
      </c>
      <c r="DR81" s="323">
        <f t="shared" ref="DR81:DR82" si="216">SUM(BJ81:DQ81)</f>
        <v>0</v>
      </c>
      <c r="DS81" s="301">
        <f t="shared" ref="DS81:DS82" si="217">SUM(BK81:DR81)</f>
        <v>0</v>
      </c>
      <c r="DT81" s="323">
        <f t="shared" ref="DT81:DT82" si="218">SUM(BL81:DS81)</f>
        <v>0</v>
      </c>
      <c r="DU81" s="301">
        <f t="shared" ref="DU81:DU82" si="219">SUM(BM81:DT81)</f>
        <v>0</v>
      </c>
      <c r="DV81" s="323">
        <f t="shared" ref="DV81:DV82" si="220">SUM(BN81:DU81)</f>
        <v>0</v>
      </c>
      <c r="DW81" s="301">
        <f t="shared" ref="DW81:DW82" si="221">SUM(BO81:DV81)</f>
        <v>0</v>
      </c>
      <c r="DX81" s="323">
        <f t="shared" ref="DX81:DX82" si="222">SUM(BP81:DW81)</f>
        <v>0</v>
      </c>
      <c r="DY81" s="301">
        <f t="shared" ref="DY81:DY82" si="223">SUM(BQ81:DX81)</f>
        <v>0</v>
      </c>
      <c r="DZ81" s="323">
        <f t="shared" ref="DZ81:DZ82" si="224">SUM(BR81:DY81)</f>
        <v>0</v>
      </c>
      <c r="EA81" s="301">
        <f t="shared" ref="EA81:EA82" si="225">SUM(BS81:DZ81)</f>
        <v>0</v>
      </c>
      <c r="EB81" s="323">
        <f t="shared" ref="EB81:EB82" si="226">SUM(BT81:EA81)</f>
        <v>0</v>
      </c>
      <c r="EC81" s="301">
        <f t="shared" ref="EC81:EC82" si="227">SUM(BU81:EB81)</f>
        <v>0</v>
      </c>
      <c r="ED81" s="366">
        <f t="shared" ref="ED81:ED82" si="228">SUM(BV81:EC81)</f>
        <v>0</v>
      </c>
      <c r="EE81" s="8"/>
    </row>
    <row r="82" spans="2:135" ht="18" customHeight="1" thickBot="1" x14ac:dyDescent="0.3">
      <c r="B82" s="651"/>
      <c r="C82" s="656"/>
      <c r="D82" s="302" t="s">
        <v>137</v>
      </c>
      <c r="E82" s="303">
        <f>E86+E99+E112+E126</f>
        <v>0</v>
      </c>
      <c r="F82" s="324">
        <f t="shared" ref="F82:BL82" si="229">F86+F99+F112+F126</f>
        <v>0</v>
      </c>
      <c r="G82" s="303">
        <f t="shared" si="229"/>
        <v>0</v>
      </c>
      <c r="H82" s="324">
        <f t="shared" si="229"/>
        <v>0</v>
      </c>
      <c r="I82" s="303">
        <f t="shared" si="229"/>
        <v>0</v>
      </c>
      <c r="J82" s="324">
        <f t="shared" si="229"/>
        <v>0</v>
      </c>
      <c r="K82" s="303">
        <f t="shared" si="229"/>
        <v>0</v>
      </c>
      <c r="L82" s="324">
        <f t="shared" si="229"/>
        <v>0</v>
      </c>
      <c r="M82" s="303">
        <f t="shared" si="229"/>
        <v>0</v>
      </c>
      <c r="N82" s="324">
        <f t="shared" si="229"/>
        <v>0</v>
      </c>
      <c r="O82" s="303">
        <f t="shared" si="229"/>
        <v>0</v>
      </c>
      <c r="P82" s="324">
        <f t="shared" si="229"/>
        <v>0</v>
      </c>
      <c r="Q82" s="303">
        <f t="shared" si="229"/>
        <v>0</v>
      </c>
      <c r="R82" s="324">
        <f t="shared" si="229"/>
        <v>0</v>
      </c>
      <c r="S82" s="303">
        <f t="shared" si="229"/>
        <v>0</v>
      </c>
      <c r="T82" s="324">
        <f t="shared" si="229"/>
        <v>0</v>
      </c>
      <c r="U82" s="303">
        <f t="shared" si="229"/>
        <v>0</v>
      </c>
      <c r="V82" s="324">
        <f t="shared" si="229"/>
        <v>0</v>
      </c>
      <c r="W82" s="303">
        <f t="shared" si="229"/>
        <v>0</v>
      </c>
      <c r="X82" s="324">
        <f t="shared" si="229"/>
        <v>0</v>
      </c>
      <c r="Y82" s="303">
        <f t="shared" si="229"/>
        <v>0</v>
      </c>
      <c r="Z82" s="324">
        <f t="shared" si="229"/>
        <v>0</v>
      </c>
      <c r="AA82" s="303">
        <f t="shared" si="229"/>
        <v>0</v>
      </c>
      <c r="AB82" s="324">
        <f t="shared" si="229"/>
        <v>0</v>
      </c>
      <c r="AC82" s="303">
        <f t="shared" si="229"/>
        <v>0</v>
      </c>
      <c r="AD82" s="324">
        <f t="shared" si="229"/>
        <v>0</v>
      </c>
      <c r="AE82" s="303">
        <f t="shared" si="229"/>
        <v>0</v>
      </c>
      <c r="AF82" s="324">
        <f t="shared" si="229"/>
        <v>0</v>
      </c>
      <c r="AG82" s="303">
        <f t="shared" si="229"/>
        <v>0</v>
      </c>
      <c r="AH82" s="324">
        <f t="shared" si="229"/>
        <v>0</v>
      </c>
      <c r="AI82" s="303">
        <f t="shared" si="229"/>
        <v>0</v>
      </c>
      <c r="AJ82" s="324">
        <f t="shared" si="229"/>
        <v>0</v>
      </c>
      <c r="AK82" s="303">
        <f t="shared" si="229"/>
        <v>0</v>
      </c>
      <c r="AL82" s="324">
        <f t="shared" si="229"/>
        <v>0</v>
      </c>
      <c r="AM82" s="303">
        <f t="shared" si="229"/>
        <v>0</v>
      </c>
      <c r="AN82" s="324">
        <f t="shared" si="229"/>
        <v>0</v>
      </c>
      <c r="AO82" s="303">
        <f t="shared" si="229"/>
        <v>0</v>
      </c>
      <c r="AP82" s="324">
        <f t="shared" si="229"/>
        <v>0</v>
      </c>
      <c r="AQ82" s="303">
        <f t="shared" si="229"/>
        <v>0</v>
      </c>
      <c r="AR82" s="324">
        <f t="shared" si="229"/>
        <v>0</v>
      </c>
      <c r="AS82" s="303">
        <f t="shared" si="229"/>
        <v>0</v>
      </c>
      <c r="AT82" s="324">
        <f t="shared" si="229"/>
        <v>0</v>
      </c>
      <c r="AU82" s="303">
        <f t="shared" si="229"/>
        <v>0</v>
      </c>
      <c r="AV82" s="324">
        <f t="shared" si="229"/>
        <v>0</v>
      </c>
      <c r="AW82" s="303">
        <f t="shared" si="229"/>
        <v>0</v>
      </c>
      <c r="AX82" s="324">
        <f t="shared" si="229"/>
        <v>0</v>
      </c>
      <c r="AY82" s="303">
        <f t="shared" si="229"/>
        <v>0</v>
      </c>
      <c r="AZ82" s="324">
        <f t="shared" si="229"/>
        <v>0</v>
      </c>
      <c r="BA82" s="303">
        <f t="shared" si="229"/>
        <v>0</v>
      </c>
      <c r="BB82" s="324">
        <f t="shared" si="229"/>
        <v>0</v>
      </c>
      <c r="BC82" s="303">
        <f t="shared" si="229"/>
        <v>0</v>
      </c>
      <c r="BD82" s="324">
        <f t="shared" si="229"/>
        <v>0</v>
      </c>
      <c r="BE82" s="303">
        <f t="shared" si="229"/>
        <v>0</v>
      </c>
      <c r="BF82" s="324">
        <f t="shared" si="229"/>
        <v>0</v>
      </c>
      <c r="BG82" s="303">
        <f t="shared" si="229"/>
        <v>0</v>
      </c>
      <c r="BH82" s="324">
        <f t="shared" si="229"/>
        <v>0</v>
      </c>
      <c r="BI82" s="303">
        <f t="shared" si="229"/>
        <v>0</v>
      </c>
      <c r="BJ82" s="324">
        <f t="shared" si="229"/>
        <v>0</v>
      </c>
      <c r="BK82" s="303">
        <f t="shared" si="229"/>
        <v>0</v>
      </c>
      <c r="BL82" s="324">
        <f t="shared" si="229"/>
        <v>0</v>
      </c>
      <c r="BM82" s="303">
        <f t="shared" si="159"/>
        <v>0</v>
      </c>
      <c r="BN82" s="324">
        <f t="shared" si="160"/>
        <v>0</v>
      </c>
      <c r="BO82" s="303">
        <f t="shared" si="161"/>
        <v>0</v>
      </c>
      <c r="BP82" s="324">
        <f t="shared" si="162"/>
        <v>0</v>
      </c>
      <c r="BQ82" s="303">
        <f t="shared" si="163"/>
        <v>0</v>
      </c>
      <c r="BR82" s="324">
        <f t="shared" si="164"/>
        <v>0</v>
      </c>
      <c r="BS82" s="303">
        <f t="shared" si="165"/>
        <v>0</v>
      </c>
      <c r="BT82" s="324">
        <f t="shared" si="166"/>
        <v>0</v>
      </c>
      <c r="BU82" s="303">
        <f t="shared" si="167"/>
        <v>0</v>
      </c>
      <c r="BV82" s="324">
        <f t="shared" si="168"/>
        <v>0</v>
      </c>
      <c r="BW82" s="303">
        <f t="shared" si="169"/>
        <v>0</v>
      </c>
      <c r="BX82" s="324">
        <f t="shared" si="170"/>
        <v>0</v>
      </c>
      <c r="BY82" s="303">
        <f t="shared" si="171"/>
        <v>0</v>
      </c>
      <c r="BZ82" s="324">
        <f t="shared" si="172"/>
        <v>0</v>
      </c>
      <c r="CA82" s="303">
        <f t="shared" si="173"/>
        <v>0</v>
      </c>
      <c r="CB82" s="324">
        <f t="shared" si="174"/>
        <v>0</v>
      </c>
      <c r="CC82" s="303">
        <f t="shared" si="175"/>
        <v>0</v>
      </c>
      <c r="CD82" s="324">
        <f t="shared" si="176"/>
        <v>0</v>
      </c>
      <c r="CE82" s="303">
        <f t="shared" si="177"/>
        <v>0</v>
      </c>
      <c r="CF82" s="324">
        <f t="shared" si="178"/>
        <v>0</v>
      </c>
      <c r="CG82" s="303">
        <f t="shared" si="179"/>
        <v>0</v>
      </c>
      <c r="CH82" s="324">
        <f t="shared" si="180"/>
        <v>0</v>
      </c>
      <c r="CI82" s="303">
        <f t="shared" si="181"/>
        <v>0</v>
      </c>
      <c r="CJ82" s="324">
        <f t="shared" si="182"/>
        <v>0</v>
      </c>
      <c r="CK82" s="303">
        <f t="shared" si="183"/>
        <v>0</v>
      </c>
      <c r="CL82" s="324">
        <f t="shared" si="184"/>
        <v>0</v>
      </c>
      <c r="CM82" s="303">
        <f t="shared" si="185"/>
        <v>0</v>
      </c>
      <c r="CN82" s="324">
        <f t="shared" si="186"/>
        <v>0</v>
      </c>
      <c r="CO82" s="303">
        <f t="shared" si="187"/>
        <v>0</v>
      </c>
      <c r="CP82" s="324">
        <f t="shared" si="188"/>
        <v>0</v>
      </c>
      <c r="CQ82" s="303">
        <f t="shared" si="189"/>
        <v>0</v>
      </c>
      <c r="CR82" s="324">
        <f t="shared" si="190"/>
        <v>0</v>
      </c>
      <c r="CS82" s="303">
        <f t="shared" si="191"/>
        <v>0</v>
      </c>
      <c r="CT82" s="324">
        <f t="shared" si="192"/>
        <v>0</v>
      </c>
      <c r="CU82" s="303">
        <f t="shared" si="193"/>
        <v>0</v>
      </c>
      <c r="CV82" s="324">
        <f t="shared" si="194"/>
        <v>0</v>
      </c>
      <c r="CW82" s="303">
        <f t="shared" si="195"/>
        <v>0</v>
      </c>
      <c r="CX82" s="324">
        <f t="shared" si="196"/>
        <v>0</v>
      </c>
      <c r="CY82" s="303">
        <f t="shared" si="197"/>
        <v>0</v>
      </c>
      <c r="CZ82" s="324">
        <f t="shared" si="198"/>
        <v>0</v>
      </c>
      <c r="DA82" s="303">
        <f t="shared" si="199"/>
        <v>0</v>
      </c>
      <c r="DB82" s="324">
        <f t="shared" si="200"/>
        <v>0</v>
      </c>
      <c r="DC82" s="303">
        <f t="shared" si="201"/>
        <v>0</v>
      </c>
      <c r="DD82" s="324">
        <f t="shared" si="202"/>
        <v>0</v>
      </c>
      <c r="DE82" s="303">
        <f t="shared" si="203"/>
        <v>0</v>
      </c>
      <c r="DF82" s="324">
        <f t="shared" si="204"/>
        <v>0</v>
      </c>
      <c r="DG82" s="303">
        <f t="shared" si="205"/>
        <v>0</v>
      </c>
      <c r="DH82" s="324">
        <f t="shared" si="206"/>
        <v>0</v>
      </c>
      <c r="DI82" s="303">
        <f t="shared" si="207"/>
        <v>0</v>
      </c>
      <c r="DJ82" s="324">
        <f t="shared" si="208"/>
        <v>0</v>
      </c>
      <c r="DK82" s="303">
        <f t="shared" si="209"/>
        <v>0</v>
      </c>
      <c r="DL82" s="324">
        <f t="shared" si="210"/>
        <v>0</v>
      </c>
      <c r="DM82" s="303">
        <f t="shared" si="211"/>
        <v>0</v>
      </c>
      <c r="DN82" s="324">
        <f t="shared" si="212"/>
        <v>0</v>
      </c>
      <c r="DO82" s="303">
        <f t="shared" si="213"/>
        <v>0</v>
      </c>
      <c r="DP82" s="324">
        <f t="shared" si="214"/>
        <v>0</v>
      </c>
      <c r="DQ82" s="303">
        <f t="shared" si="215"/>
        <v>0</v>
      </c>
      <c r="DR82" s="324">
        <f t="shared" si="216"/>
        <v>0</v>
      </c>
      <c r="DS82" s="303">
        <f t="shared" si="217"/>
        <v>0</v>
      </c>
      <c r="DT82" s="324">
        <f t="shared" si="218"/>
        <v>0</v>
      </c>
      <c r="DU82" s="303">
        <f t="shared" si="219"/>
        <v>0</v>
      </c>
      <c r="DV82" s="324">
        <f t="shared" si="220"/>
        <v>0</v>
      </c>
      <c r="DW82" s="303">
        <f t="shared" si="221"/>
        <v>0</v>
      </c>
      <c r="DX82" s="324">
        <f t="shared" si="222"/>
        <v>0</v>
      </c>
      <c r="DY82" s="303">
        <f t="shared" si="223"/>
        <v>0</v>
      </c>
      <c r="DZ82" s="324">
        <f t="shared" si="224"/>
        <v>0</v>
      </c>
      <c r="EA82" s="303">
        <f t="shared" si="225"/>
        <v>0</v>
      </c>
      <c r="EB82" s="324">
        <f t="shared" si="226"/>
        <v>0</v>
      </c>
      <c r="EC82" s="303">
        <f t="shared" si="227"/>
        <v>0</v>
      </c>
      <c r="ED82" s="367">
        <f t="shared" si="228"/>
        <v>0</v>
      </c>
      <c r="EE82" s="8"/>
    </row>
    <row r="83" spans="2:135" ht="18" customHeight="1" x14ac:dyDescent="0.25">
      <c r="B83" s="651"/>
      <c r="C83" s="656"/>
      <c r="D83" s="97" t="s">
        <v>289</v>
      </c>
      <c r="E83" s="584"/>
      <c r="F83" s="585"/>
      <c r="G83" s="584"/>
      <c r="H83" s="585"/>
      <c r="I83" s="584"/>
      <c r="J83" s="585"/>
      <c r="K83" s="584"/>
      <c r="L83" s="585"/>
      <c r="M83" s="584"/>
      <c r="N83" s="585"/>
      <c r="O83" s="584"/>
      <c r="P83" s="585"/>
      <c r="Q83" s="584"/>
      <c r="R83" s="585"/>
      <c r="S83" s="584"/>
      <c r="T83" s="585"/>
      <c r="U83" s="584"/>
      <c r="V83" s="585"/>
      <c r="W83" s="584"/>
      <c r="X83" s="585"/>
      <c r="Y83" s="584"/>
      <c r="Z83" s="585"/>
      <c r="AA83" s="584"/>
      <c r="AB83" s="585"/>
      <c r="AC83" s="584"/>
      <c r="AD83" s="585"/>
      <c r="AE83" s="584"/>
      <c r="AF83" s="585"/>
      <c r="AG83" s="584"/>
      <c r="AH83" s="585"/>
      <c r="AI83" s="584"/>
      <c r="AJ83" s="585"/>
      <c r="AK83" s="584"/>
      <c r="AL83" s="585"/>
      <c r="AM83" s="584"/>
      <c r="AN83" s="585"/>
      <c r="AO83" s="584"/>
      <c r="AP83" s="585"/>
      <c r="AQ83" s="584"/>
      <c r="AR83" s="585"/>
      <c r="AS83" s="584"/>
      <c r="AT83" s="585"/>
      <c r="AU83" s="584"/>
      <c r="AV83" s="585"/>
      <c r="AW83" s="584"/>
      <c r="AX83" s="585"/>
      <c r="AY83" s="584"/>
      <c r="AZ83" s="585"/>
      <c r="BA83" s="584"/>
      <c r="BB83" s="585"/>
      <c r="BC83" s="584"/>
      <c r="BD83" s="585"/>
      <c r="BE83" s="584"/>
      <c r="BF83" s="585"/>
      <c r="BG83" s="584"/>
      <c r="BH83" s="585"/>
      <c r="BI83" s="584"/>
      <c r="BJ83" s="585"/>
      <c r="BK83" s="584"/>
      <c r="BL83" s="585"/>
      <c r="BM83" s="584"/>
      <c r="BN83" s="585"/>
      <c r="BO83" s="584"/>
      <c r="BP83" s="585"/>
      <c r="BQ83" s="584"/>
      <c r="BR83" s="585"/>
      <c r="BS83" s="584"/>
      <c r="BT83" s="585"/>
      <c r="BU83" s="584"/>
      <c r="BV83" s="585"/>
      <c r="BW83" s="584"/>
      <c r="BX83" s="585"/>
      <c r="BY83" s="584"/>
      <c r="BZ83" s="585"/>
      <c r="CA83" s="584"/>
      <c r="CB83" s="585"/>
      <c r="CC83" s="584"/>
      <c r="CD83" s="585"/>
      <c r="CE83" s="584"/>
      <c r="CF83" s="585"/>
      <c r="CG83" s="584"/>
      <c r="CH83" s="585"/>
      <c r="CI83" s="584"/>
      <c r="CJ83" s="585"/>
      <c r="CK83" s="584"/>
      <c r="CL83" s="585"/>
      <c r="CM83" s="584"/>
      <c r="CN83" s="585"/>
      <c r="CO83" s="584"/>
      <c r="CP83" s="585"/>
      <c r="CQ83" s="584"/>
      <c r="CR83" s="585"/>
      <c r="CS83" s="584"/>
      <c r="CT83" s="585"/>
      <c r="CU83" s="584"/>
      <c r="CV83" s="585"/>
      <c r="CW83" s="584"/>
      <c r="CX83" s="585"/>
      <c r="CY83" s="584"/>
      <c r="CZ83" s="585"/>
      <c r="DA83" s="584"/>
      <c r="DB83" s="585"/>
      <c r="DC83" s="584"/>
      <c r="DD83" s="585"/>
      <c r="DE83" s="584"/>
      <c r="DF83" s="585"/>
      <c r="DG83" s="584"/>
      <c r="DH83" s="585"/>
      <c r="DI83" s="584"/>
      <c r="DJ83" s="585"/>
      <c r="DK83" s="584"/>
      <c r="DL83" s="585"/>
      <c r="DM83" s="584"/>
      <c r="DN83" s="585"/>
      <c r="DO83" s="584"/>
      <c r="DP83" s="585"/>
      <c r="DQ83" s="584"/>
      <c r="DR83" s="585"/>
      <c r="DS83" s="584"/>
      <c r="DT83" s="585"/>
      <c r="DU83" s="584"/>
      <c r="DV83" s="585"/>
      <c r="DW83" s="584"/>
      <c r="DX83" s="585"/>
      <c r="DY83" s="584"/>
      <c r="DZ83" s="585"/>
      <c r="EA83" s="584"/>
      <c r="EB83" s="585"/>
      <c r="EC83" s="584"/>
      <c r="ED83" s="586"/>
      <c r="EE83" s="8"/>
    </row>
    <row r="84" spans="2:135" ht="18" customHeight="1" x14ac:dyDescent="0.25">
      <c r="B84" s="651"/>
      <c r="C84" s="656"/>
      <c r="D84" s="26" t="s">
        <v>290</v>
      </c>
      <c r="E84" s="587"/>
      <c r="F84" s="588"/>
      <c r="G84" s="587"/>
      <c r="H84" s="588"/>
      <c r="I84" s="587"/>
      <c r="J84" s="588"/>
      <c r="K84" s="587"/>
      <c r="L84" s="588"/>
      <c r="M84" s="587"/>
      <c r="N84" s="588"/>
      <c r="O84" s="587"/>
      <c r="P84" s="588"/>
      <c r="Q84" s="587"/>
      <c r="R84" s="588"/>
      <c r="S84" s="587"/>
      <c r="T84" s="588"/>
      <c r="U84" s="587"/>
      <c r="V84" s="588"/>
      <c r="W84" s="587"/>
      <c r="X84" s="588"/>
      <c r="Y84" s="587"/>
      <c r="Z84" s="588"/>
      <c r="AA84" s="587"/>
      <c r="AB84" s="588"/>
      <c r="AC84" s="587"/>
      <c r="AD84" s="588"/>
      <c r="AE84" s="587"/>
      <c r="AF84" s="588"/>
      <c r="AG84" s="587"/>
      <c r="AH84" s="588"/>
      <c r="AI84" s="587"/>
      <c r="AJ84" s="588"/>
      <c r="AK84" s="587"/>
      <c r="AL84" s="588"/>
      <c r="AM84" s="587"/>
      <c r="AN84" s="588"/>
      <c r="AO84" s="587"/>
      <c r="AP84" s="588"/>
      <c r="AQ84" s="587"/>
      <c r="AR84" s="588"/>
      <c r="AS84" s="587"/>
      <c r="AT84" s="588"/>
      <c r="AU84" s="587"/>
      <c r="AV84" s="588"/>
      <c r="AW84" s="587"/>
      <c r="AX84" s="588"/>
      <c r="AY84" s="587"/>
      <c r="AZ84" s="588"/>
      <c r="BA84" s="587"/>
      <c r="BB84" s="588"/>
      <c r="BC84" s="587"/>
      <c r="BD84" s="588"/>
      <c r="BE84" s="587"/>
      <c r="BF84" s="588"/>
      <c r="BG84" s="587"/>
      <c r="BH84" s="588"/>
      <c r="BI84" s="587"/>
      <c r="BJ84" s="588"/>
      <c r="BK84" s="587"/>
      <c r="BL84" s="588"/>
      <c r="BM84" s="587"/>
      <c r="BN84" s="588"/>
      <c r="BO84" s="587"/>
      <c r="BP84" s="588"/>
      <c r="BQ84" s="587"/>
      <c r="BR84" s="588"/>
      <c r="BS84" s="587"/>
      <c r="BT84" s="588"/>
      <c r="BU84" s="587"/>
      <c r="BV84" s="588"/>
      <c r="BW84" s="587"/>
      <c r="BX84" s="588"/>
      <c r="BY84" s="587"/>
      <c r="BZ84" s="588"/>
      <c r="CA84" s="587"/>
      <c r="CB84" s="588"/>
      <c r="CC84" s="587"/>
      <c r="CD84" s="588"/>
      <c r="CE84" s="587"/>
      <c r="CF84" s="588"/>
      <c r="CG84" s="587"/>
      <c r="CH84" s="588"/>
      <c r="CI84" s="587"/>
      <c r="CJ84" s="588"/>
      <c r="CK84" s="587"/>
      <c r="CL84" s="588"/>
      <c r="CM84" s="587"/>
      <c r="CN84" s="588"/>
      <c r="CO84" s="587"/>
      <c r="CP84" s="588"/>
      <c r="CQ84" s="587"/>
      <c r="CR84" s="588"/>
      <c r="CS84" s="587"/>
      <c r="CT84" s="588"/>
      <c r="CU84" s="587"/>
      <c r="CV84" s="588"/>
      <c r="CW84" s="587"/>
      <c r="CX84" s="588"/>
      <c r="CY84" s="587"/>
      <c r="CZ84" s="588"/>
      <c r="DA84" s="587"/>
      <c r="DB84" s="588"/>
      <c r="DC84" s="587"/>
      <c r="DD84" s="588"/>
      <c r="DE84" s="587"/>
      <c r="DF84" s="588"/>
      <c r="DG84" s="587"/>
      <c r="DH84" s="588"/>
      <c r="DI84" s="587"/>
      <c r="DJ84" s="588"/>
      <c r="DK84" s="587"/>
      <c r="DL84" s="588"/>
      <c r="DM84" s="587"/>
      <c r="DN84" s="588"/>
      <c r="DO84" s="587"/>
      <c r="DP84" s="588"/>
      <c r="DQ84" s="587"/>
      <c r="DR84" s="588"/>
      <c r="DS84" s="587"/>
      <c r="DT84" s="588"/>
      <c r="DU84" s="587"/>
      <c r="DV84" s="588"/>
      <c r="DW84" s="587"/>
      <c r="DX84" s="588"/>
      <c r="DY84" s="587"/>
      <c r="DZ84" s="588"/>
      <c r="EA84" s="587"/>
      <c r="EB84" s="588"/>
      <c r="EC84" s="587"/>
      <c r="ED84" s="589"/>
      <c r="EE84" s="8"/>
    </row>
    <row r="85" spans="2:135" ht="18" customHeight="1" x14ac:dyDescent="0.25">
      <c r="B85" s="651"/>
      <c r="C85" s="656"/>
      <c r="D85" s="26" t="s">
        <v>138</v>
      </c>
      <c r="E85" s="273"/>
      <c r="F85" s="325"/>
      <c r="G85" s="273"/>
      <c r="H85" s="325"/>
      <c r="I85" s="273"/>
      <c r="J85" s="325"/>
      <c r="K85" s="273"/>
      <c r="L85" s="325"/>
      <c r="M85" s="273"/>
      <c r="N85" s="325"/>
      <c r="O85" s="273"/>
      <c r="P85" s="325"/>
      <c r="Q85" s="273"/>
      <c r="R85" s="325"/>
      <c r="S85" s="273"/>
      <c r="T85" s="325"/>
      <c r="U85" s="273"/>
      <c r="V85" s="325"/>
      <c r="W85" s="273"/>
      <c r="X85" s="325"/>
      <c r="Y85" s="273"/>
      <c r="Z85" s="325"/>
      <c r="AA85" s="273"/>
      <c r="AB85" s="325"/>
      <c r="AC85" s="273"/>
      <c r="AD85" s="325"/>
      <c r="AE85" s="273"/>
      <c r="AF85" s="325"/>
      <c r="AG85" s="273"/>
      <c r="AH85" s="325"/>
      <c r="AI85" s="273"/>
      <c r="AJ85" s="325"/>
      <c r="AK85" s="273"/>
      <c r="AL85" s="325"/>
      <c r="AM85" s="273"/>
      <c r="AN85" s="325"/>
      <c r="AO85" s="273"/>
      <c r="AP85" s="325"/>
      <c r="AQ85" s="273"/>
      <c r="AR85" s="325"/>
      <c r="AS85" s="273"/>
      <c r="AT85" s="325"/>
      <c r="AU85" s="273"/>
      <c r="AV85" s="325"/>
      <c r="AW85" s="273"/>
      <c r="AX85" s="325"/>
      <c r="AY85" s="273"/>
      <c r="AZ85" s="325"/>
      <c r="BA85" s="273"/>
      <c r="BB85" s="325"/>
      <c r="BC85" s="273"/>
      <c r="BD85" s="325"/>
      <c r="BE85" s="273"/>
      <c r="BF85" s="325"/>
      <c r="BG85" s="273"/>
      <c r="BH85" s="325"/>
      <c r="BI85" s="273"/>
      <c r="BJ85" s="325"/>
      <c r="BK85" s="273"/>
      <c r="BL85" s="325"/>
      <c r="BM85" s="273"/>
      <c r="BN85" s="325"/>
      <c r="BO85" s="273"/>
      <c r="BP85" s="325"/>
      <c r="BQ85" s="273"/>
      <c r="BR85" s="325"/>
      <c r="BS85" s="273"/>
      <c r="BT85" s="325"/>
      <c r="BU85" s="273"/>
      <c r="BV85" s="325"/>
      <c r="BW85" s="273"/>
      <c r="BX85" s="325"/>
      <c r="BY85" s="273"/>
      <c r="BZ85" s="325"/>
      <c r="CA85" s="273"/>
      <c r="CB85" s="325"/>
      <c r="CC85" s="273"/>
      <c r="CD85" s="325"/>
      <c r="CE85" s="273"/>
      <c r="CF85" s="325"/>
      <c r="CG85" s="273"/>
      <c r="CH85" s="325"/>
      <c r="CI85" s="273"/>
      <c r="CJ85" s="325"/>
      <c r="CK85" s="273"/>
      <c r="CL85" s="325"/>
      <c r="CM85" s="273"/>
      <c r="CN85" s="325"/>
      <c r="CO85" s="273"/>
      <c r="CP85" s="325"/>
      <c r="CQ85" s="273"/>
      <c r="CR85" s="325"/>
      <c r="CS85" s="273"/>
      <c r="CT85" s="325"/>
      <c r="CU85" s="273"/>
      <c r="CV85" s="325"/>
      <c r="CW85" s="273"/>
      <c r="CX85" s="325"/>
      <c r="CY85" s="273"/>
      <c r="CZ85" s="325"/>
      <c r="DA85" s="273"/>
      <c r="DB85" s="325"/>
      <c r="DC85" s="273"/>
      <c r="DD85" s="325"/>
      <c r="DE85" s="273"/>
      <c r="DF85" s="325"/>
      <c r="DG85" s="273"/>
      <c r="DH85" s="325"/>
      <c r="DI85" s="273"/>
      <c r="DJ85" s="325"/>
      <c r="DK85" s="273"/>
      <c r="DL85" s="325"/>
      <c r="DM85" s="273"/>
      <c r="DN85" s="325"/>
      <c r="DO85" s="273"/>
      <c r="DP85" s="325"/>
      <c r="DQ85" s="273"/>
      <c r="DR85" s="325"/>
      <c r="DS85" s="273"/>
      <c r="DT85" s="325"/>
      <c r="DU85" s="273"/>
      <c r="DV85" s="325"/>
      <c r="DW85" s="273"/>
      <c r="DX85" s="325"/>
      <c r="DY85" s="273"/>
      <c r="DZ85" s="325"/>
      <c r="EA85" s="273"/>
      <c r="EB85" s="325"/>
      <c r="EC85" s="273"/>
      <c r="ED85" s="368"/>
      <c r="EE85" s="8"/>
    </row>
    <row r="86" spans="2:135" ht="18" customHeight="1" x14ac:dyDescent="0.25">
      <c r="B86" s="651"/>
      <c r="C86" s="656"/>
      <c r="D86" s="26" t="s">
        <v>35</v>
      </c>
      <c r="E86" s="273"/>
      <c r="F86" s="325"/>
      <c r="G86" s="273"/>
      <c r="H86" s="325"/>
      <c r="I86" s="273"/>
      <c r="J86" s="325"/>
      <c r="K86" s="273"/>
      <c r="L86" s="325"/>
      <c r="M86" s="273"/>
      <c r="N86" s="325"/>
      <c r="O86" s="273"/>
      <c r="P86" s="325"/>
      <c r="Q86" s="273"/>
      <c r="R86" s="325"/>
      <c r="S86" s="273"/>
      <c r="T86" s="325"/>
      <c r="U86" s="273"/>
      <c r="V86" s="325"/>
      <c r="W86" s="273"/>
      <c r="X86" s="325"/>
      <c r="Y86" s="273"/>
      <c r="Z86" s="325"/>
      <c r="AA86" s="273"/>
      <c r="AB86" s="325"/>
      <c r="AC86" s="273"/>
      <c r="AD86" s="325"/>
      <c r="AE86" s="273"/>
      <c r="AF86" s="325"/>
      <c r="AG86" s="273"/>
      <c r="AH86" s="325"/>
      <c r="AI86" s="273"/>
      <c r="AJ86" s="325"/>
      <c r="AK86" s="273"/>
      <c r="AL86" s="325"/>
      <c r="AM86" s="273"/>
      <c r="AN86" s="325"/>
      <c r="AO86" s="273"/>
      <c r="AP86" s="325"/>
      <c r="AQ86" s="273"/>
      <c r="AR86" s="325"/>
      <c r="AS86" s="273"/>
      <c r="AT86" s="325"/>
      <c r="AU86" s="273"/>
      <c r="AV86" s="325"/>
      <c r="AW86" s="273"/>
      <c r="AX86" s="325"/>
      <c r="AY86" s="273"/>
      <c r="AZ86" s="325"/>
      <c r="BA86" s="273"/>
      <c r="BB86" s="325"/>
      <c r="BC86" s="273"/>
      <c r="BD86" s="325"/>
      <c r="BE86" s="273"/>
      <c r="BF86" s="325"/>
      <c r="BG86" s="273"/>
      <c r="BH86" s="325"/>
      <c r="BI86" s="273"/>
      <c r="BJ86" s="325"/>
      <c r="BK86" s="273"/>
      <c r="BL86" s="325"/>
      <c r="BM86" s="273"/>
      <c r="BN86" s="325"/>
      <c r="BO86" s="273"/>
      <c r="BP86" s="325"/>
      <c r="BQ86" s="273"/>
      <c r="BR86" s="325"/>
      <c r="BS86" s="273"/>
      <c r="BT86" s="325"/>
      <c r="BU86" s="273"/>
      <c r="BV86" s="325"/>
      <c r="BW86" s="273"/>
      <c r="BX86" s="325"/>
      <c r="BY86" s="273"/>
      <c r="BZ86" s="325"/>
      <c r="CA86" s="273"/>
      <c r="CB86" s="325"/>
      <c r="CC86" s="273"/>
      <c r="CD86" s="325"/>
      <c r="CE86" s="273"/>
      <c r="CF86" s="325"/>
      <c r="CG86" s="273"/>
      <c r="CH86" s="325"/>
      <c r="CI86" s="273"/>
      <c r="CJ86" s="325"/>
      <c r="CK86" s="273"/>
      <c r="CL86" s="325"/>
      <c r="CM86" s="273"/>
      <c r="CN86" s="325"/>
      <c r="CO86" s="273"/>
      <c r="CP86" s="325"/>
      <c r="CQ86" s="273"/>
      <c r="CR86" s="325"/>
      <c r="CS86" s="273"/>
      <c r="CT86" s="325"/>
      <c r="CU86" s="273"/>
      <c r="CV86" s="325"/>
      <c r="CW86" s="273"/>
      <c r="CX86" s="325"/>
      <c r="CY86" s="273"/>
      <c r="CZ86" s="325"/>
      <c r="DA86" s="273"/>
      <c r="DB86" s="325"/>
      <c r="DC86" s="273"/>
      <c r="DD86" s="325"/>
      <c r="DE86" s="273"/>
      <c r="DF86" s="325"/>
      <c r="DG86" s="273"/>
      <c r="DH86" s="325"/>
      <c r="DI86" s="273"/>
      <c r="DJ86" s="325"/>
      <c r="DK86" s="273"/>
      <c r="DL86" s="325"/>
      <c r="DM86" s="273"/>
      <c r="DN86" s="325"/>
      <c r="DO86" s="273"/>
      <c r="DP86" s="325"/>
      <c r="DQ86" s="273"/>
      <c r="DR86" s="325"/>
      <c r="DS86" s="273"/>
      <c r="DT86" s="325"/>
      <c r="DU86" s="273"/>
      <c r="DV86" s="325"/>
      <c r="DW86" s="273"/>
      <c r="DX86" s="325"/>
      <c r="DY86" s="273"/>
      <c r="DZ86" s="325"/>
      <c r="EA86" s="273"/>
      <c r="EB86" s="325"/>
      <c r="EC86" s="273"/>
      <c r="ED86" s="368"/>
      <c r="EE86" s="8"/>
    </row>
    <row r="87" spans="2:135" ht="18" customHeight="1" x14ac:dyDescent="0.25">
      <c r="B87" s="651"/>
      <c r="C87" s="656"/>
      <c r="D87" s="26" t="s">
        <v>139</v>
      </c>
      <c r="E87" s="273"/>
      <c r="F87" s="325"/>
      <c r="G87" s="273"/>
      <c r="H87" s="325"/>
      <c r="I87" s="273"/>
      <c r="J87" s="325"/>
      <c r="K87" s="273"/>
      <c r="L87" s="325"/>
      <c r="M87" s="273"/>
      <c r="N87" s="325"/>
      <c r="O87" s="273"/>
      <c r="P87" s="325"/>
      <c r="Q87" s="273"/>
      <c r="R87" s="325"/>
      <c r="S87" s="273"/>
      <c r="T87" s="325"/>
      <c r="U87" s="273"/>
      <c r="V87" s="325"/>
      <c r="W87" s="273"/>
      <c r="X87" s="325"/>
      <c r="Y87" s="273"/>
      <c r="Z87" s="325"/>
      <c r="AA87" s="273"/>
      <c r="AB87" s="325"/>
      <c r="AC87" s="273"/>
      <c r="AD87" s="325"/>
      <c r="AE87" s="273"/>
      <c r="AF87" s="325"/>
      <c r="AG87" s="273"/>
      <c r="AH87" s="325"/>
      <c r="AI87" s="273"/>
      <c r="AJ87" s="325"/>
      <c r="AK87" s="273"/>
      <c r="AL87" s="325"/>
      <c r="AM87" s="273"/>
      <c r="AN87" s="325"/>
      <c r="AO87" s="273"/>
      <c r="AP87" s="325"/>
      <c r="AQ87" s="273"/>
      <c r="AR87" s="325"/>
      <c r="AS87" s="273"/>
      <c r="AT87" s="325"/>
      <c r="AU87" s="273"/>
      <c r="AV87" s="325"/>
      <c r="AW87" s="273"/>
      <c r="AX87" s="325"/>
      <c r="AY87" s="273"/>
      <c r="AZ87" s="325"/>
      <c r="BA87" s="273"/>
      <c r="BB87" s="325"/>
      <c r="BC87" s="273"/>
      <c r="BD87" s="325"/>
      <c r="BE87" s="273"/>
      <c r="BF87" s="325"/>
      <c r="BG87" s="273"/>
      <c r="BH87" s="325"/>
      <c r="BI87" s="273"/>
      <c r="BJ87" s="325"/>
      <c r="BK87" s="273"/>
      <c r="BL87" s="325"/>
      <c r="BM87" s="273"/>
      <c r="BN87" s="325"/>
      <c r="BO87" s="273"/>
      <c r="BP87" s="325"/>
      <c r="BQ87" s="273"/>
      <c r="BR87" s="325"/>
      <c r="BS87" s="273"/>
      <c r="BT87" s="325"/>
      <c r="BU87" s="273"/>
      <c r="BV87" s="325"/>
      <c r="BW87" s="273"/>
      <c r="BX87" s="325"/>
      <c r="BY87" s="273"/>
      <c r="BZ87" s="325"/>
      <c r="CA87" s="273"/>
      <c r="CB87" s="325"/>
      <c r="CC87" s="273"/>
      <c r="CD87" s="325"/>
      <c r="CE87" s="273"/>
      <c r="CF87" s="325"/>
      <c r="CG87" s="273"/>
      <c r="CH87" s="325"/>
      <c r="CI87" s="273"/>
      <c r="CJ87" s="325"/>
      <c r="CK87" s="273"/>
      <c r="CL87" s="325"/>
      <c r="CM87" s="273"/>
      <c r="CN87" s="325"/>
      <c r="CO87" s="273"/>
      <c r="CP87" s="325"/>
      <c r="CQ87" s="273"/>
      <c r="CR87" s="325"/>
      <c r="CS87" s="273"/>
      <c r="CT87" s="325"/>
      <c r="CU87" s="273"/>
      <c r="CV87" s="325"/>
      <c r="CW87" s="273"/>
      <c r="CX87" s="325"/>
      <c r="CY87" s="273"/>
      <c r="CZ87" s="325"/>
      <c r="DA87" s="273"/>
      <c r="DB87" s="325"/>
      <c r="DC87" s="273"/>
      <c r="DD87" s="325"/>
      <c r="DE87" s="273"/>
      <c r="DF87" s="325"/>
      <c r="DG87" s="273"/>
      <c r="DH87" s="325"/>
      <c r="DI87" s="273"/>
      <c r="DJ87" s="325"/>
      <c r="DK87" s="273"/>
      <c r="DL87" s="325"/>
      <c r="DM87" s="273"/>
      <c r="DN87" s="325"/>
      <c r="DO87" s="273"/>
      <c r="DP87" s="325"/>
      <c r="DQ87" s="273"/>
      <c r="DR87" s="325"/>
      <c r="DS87" s="273"/>
      <c r="DT87" s="325"/>
      <c r="DU87" s="273"/>
      <c r="DV87" s="325"/>
      <c r="DW87" s="273"/>
      <c r="DX87" s="325"/>
      <c r="DY87" s="273"/>
      <c r="DZ87" s="325"/>
      <c r="EA87" s="273"/>
      <c r="EB87" s="325"/>
      <c r="EC87" s="273"/>
      <c r="ED87" s="368"/>
      <c r="EE87" s="8"/>
    </row>
    <row r="88" spans="2:135" ht="18" customHeight="1" x14ac:dyDescent="0.25">
      <c r="B88" s="651"/>
      <c r="C88" s="656"/>
      <c r="D88" s="26" t="s">
        <v>140</v>
      </c>
      <c r="E88" s="273"/>
      <c r="F88" s="325"/>
      <c r="G88" s="273"/>
      <c r="H88" s="325"/>
      <c r="I88" s="273"/>
      <c r="J88" s="325"/>
      <c r="K88" s="273"/>
      <c r="L88" s="325"/>
      <c r="M88" s="273"/>
      <c r="N88" s="325"/>
      <c r="O88" s="273"/>
      <c r="P88" s="325"/>
      <c r="Q88" s="273"/>
      <c r="R88" s="325"/>
      <c r="S88" s="273"/>
      <c r="T88" s="325"/>
      <c r="U88" s="273"/>
      <c r="V88" s="325"/>
      <c r="W88" s="273"/>
      <c r="X88" s="325"/>
      <c r="Y88" s="273"/>
      <c r="Z88" s="325"/>
      <c r="AA88" s="273"/>
      <c r="AB88" s="325"/>
      <c r="AC88" s="273"/>
      <c r="AD88" s="325"/>
      <c r="AE88" s="273"/>
      <c r="AF88" s="325"/>
      <c r="AG88" s="273"/>
      <c r="AH88" s="325"/>
      <c r="AI88" s="273"/>
      <c r="AJ88" s="325"/>
      <c r="AK88" s="273"/>
      <c r="AL88" s="325"/>
      <c r="AM88" s="273"/>
      <c r="AN88" s="325"/>
      <c r="AO88" s="273"/>
      <c r="AP88" s="325"/>
      <c r="AQ88" s="273"/>
      <c r="AR88" s="325"/>
      <c r="AS88" s="273"/>
      <c r="AT88" s="325"/>
      <c r="AU88" s="273"/>
      <c r="AV88" s="325"/>
      <c r="AW88" s="273"/>
      <c r="AX88" s="325"/>
      <c r="AY88" s="273"/>
      <c r="AZ88" s="325"/>
      <c r="BA88" s="273"/>
      <c r="BB88" s="325"/>
      <c r="BC88" s="273"/>
      <c r="BD88" s="325"/>
      <c r="BE88" s="273"/>
      <c r="BF88" s="325"/>
      <c r="BG88" s="273"/>
      <c r="BH88" s="325"/>
      <c r="BI88" s="273"/>
      <c r="BJ88" s="325"/>
      <c r="BK88" s="273"/>
      <c r="BL88" s="325"/>
      <c r="BM88" s="273"/>
      <c r="BN88" s="325"/>
      <c r="BO88" s="273"/>
      <c r="BP88" s="325"/>
      <c r="BQ88" s="273"/>
      <c r="BR88" s="325"/>
      <c r="BS88" s="273"/>
      <c r="BT88" s="325"/>
      <c r="BU88" s="273"/>
      <c r="BV88" s="325"/>
      <c r="BW88" s="273"/>
      <c r="BX88" s="325"/>
      <c r="BY88" s="273"/>
      <c r="BZ88" s="325"/>
      <c r="CA88" s="273"/>
      <c r="CB88" s="325"/>
      <c r="CC88" s="273"/>
      <c r="CD88" s="325"/>
      <c r="CE88" s="273"/>
      <c r="CF88" s="325"/>
      <c r="CG88" s="273"/>
      <c r="CH88" s="325"/>
      <c r="CI88" s="273"/>
      <c r="CJ88" s="325"/>
      <c r="CK88" s="273"/>
      <c r="CL88" s="325"/>
      <c r="CM88" s="273"/>
      <c r="CN88" s="325"/>
      <c r="CO88" s="273"/>
      <c r="CP88" s="325"/>
      <c r="CQ88" s="273"/>
      <c r="CR88" s="325"/>
      <c r="CS88" s="273"/>
      <c r="CT88" s="325"/>
      <c r="CU88" s="273"/>
      <c r="CV88" s="325"/>
      <c r="CW88" s="273"/>
      <c r="CX88" s="325"/>
      <c r="CY88" s="273"/>
      <c r="CZ88" s="325"/>
      <c r="DA88" s="273"/>
      <c r="DB88" s="325"/>
      <c r="DC88" s="273"/>
      <c r="DD88" s="325"/>
      <c r="DE88" s="273"/>
      <c r="DF88" s="325"/>
      <c r="DG88" s="273"/>
      <c r="DH88" s="325"/>
      <c r="DI88" s="273"/>
      <c r="DJ88" s="325"/>
      <c r="DK88" s="273"/>
      <c r="DL88" s="325"/>
      <c r="DM88" s="273"/>
      <c r="DN88" s="325"/>
      <c r="DO88" s="273"/>
      <c r="DP88" s="325"/>
      <c r="DQ88" s="273"/>
      <c r="DR88" s="325"/>
      <c r="DS88" s="273"/>
      <c r="DT88" s="325"/>
      <c r="DU88" s="273"/>
      <c r="DV88" s="325"/>
      <c r="DW88" s="273"/>
      <c r="DX88" s="325"/>
      <c r="DY88" s="273"/>
      <c r="DZ88" s="325"/>
      <c r="EA88" s="273"/>
      <c r="EB88" s="325"/>
      <c r="EC88" s="273"/>
      <c r="ED88" s="368"/>
      <c r="EE88" s="8"/>
    </row>
    <row r="89" spans="2:135" ht="18" customHeight="1" x14ac:dyDescent="0.25">
      <c r="B89" s="651"/>
      <c r="C89" s="656"/>
      <c r="D89" s="26" t="s">
        <v>141</v>
      </c>
      <c r="E89" s="273"/>
      <c r="F89" s="325"/>
      <c r="G89" s="273"/>
      <c r="H89" s="325"/>
      <c r="I89" s="273"/>
      <c r="J89" s="325"/>
      <c r="K89" s="273"/>
      <c r="L89" s="325"/>
      <c r="M89" s="273"/>
      <c r="N89" s="325"/>
      <c r="O89" s="273"/>
      <c r="P89" s="325"/>
      <c r="Q89" s="273"/>
      <c r="R89" s="325"/>
      <c r="S89" s="273"/>
      <c r="T89" s="325"/>
      <c r="U89" s="273"/>
      <c r="V89" s="325"/>
      <c r="W89" s="273"/>
      <c r="X89" s="325"/>
      <c r="Y89" s="273"/>
      <c r="Z89" s="325"/>
      <c r="AA89" s="273"/>
      <c r="AB89" s="325"/>
      <c r="AC89" s="273"/>
      <c r="AD89" s="325"/>
      <c r="AE89" s="273"/>
      <c r="AF89" s="325"/>
      <c r="AG89" s="273"/>
      <c r="AH89" s="325"/>
      <c r="AI89" s="273"/>
      <c r="AJ89" s="325"/>
      <c r="AK89" s="273"/>
      <c r="AL89" s="325"/>
      <c r="AM89" s="273"/>
      <c r="AN89" s="325"/>
      <c r="AO89" s="273"/>
      <c r="AP89" s="325"/>
      <c r="AQ89" s="273"/>
      <c r="AR89" s="325"/>
      <c r="AS89" s="273"/>
      <c r="AT89" s="325"/>
      <c r="AU89" s="273"/>
      <c r="AV89" s="325"/>
      <c r="AW89" s="273"/>
      <c r="AX89" s="325"/>
      <c r="AY89" s="273"/>
      <c r="AZ89" s="325"/>
      <c r="BA89" s="273"/>
      <c r="BB89" s="325"/>
      <c r="BC89" s="273"/>
      <c r="BD89" s="325"/>
      <c r="BE89" s="273"/>
      <c r="BF89" s="325"/>
      <c r="BG89" s="273"/>
      <c r="BH89" s="325"/>
      <c r="BI89" s="273"/>
      <c r="BJ89" s="325"/>
      <c r="BK89" s="273"/>
      <c r="BL89" s="325"/>
      <c r="BM89" s="273"/>
      <c r="BN89" s="325"/>
      <c r="BO89" s="273"/>
      <c r="BP89" s="325"/>
      <c r="BQ89" s="273"/>
      <c r="BR89" s="325"/>
      <c r="BS89" s="273"/>
      <c r="BT89" s="325"/>
      <c r="BU89" s="273"/>
      <c r="BV89" s="325"/>
      <c r="BW89" s="273"/>
      <c r="BX89" s="325"/>
      <c r="BY89" s="273"/>
      <c r="BZ89" s="325"/>
      <c r="CA89" s="273"/>
      <c r="CB89" s="325"/>
      <c r="CC89" s="273"/>
      <c r="CD89" s="325"/>
      <c r="CE89" s="273"/>
      <c r="CF89" s="325"/>
      <c r="CG89" s="273"/>
      <c r="CH89" s="325"/>
      <c r="CI89" s="273"/>
      <c r="CJ89" s="325"/>
      <c r="CK89" s="273"/>
      <c r="CL89" s="325"/>
      <c r="CM89" s="273"/>
      <c r="CN89" s="325"/>
      <c r="CO89" s="273"/>
      <c r="CP89" s="325"/>
      <c r="CQ89" s="273"/>
      <c r="CR89" s="325"/>
      <c r="CS89" s="273"/>
      <c r="CT89" s="325"/>
      <c r="CU89" s="273"/>
      <c r="CV89" s="325"/>
      <c r="CW89" s="273"/>
      <c r="CX89" s="325"/>
      <c r="CY89" s="273"/>
      <c r="CZ89" s="325"/>
      <c r="DA89" s="273"/>
      <c r="DB89" s="325"/>
      <c r="DC89" s="273"/>
      <c r="DD89" s="325"/>
      <c r="DE89" s="273"/>
      <c r="DF89" s="325"/>
      <c r="DG89" s="273"/>
      <c r="DH89" s="325"/>
      <c r="DI89" s="273"/>
      <c r="DJ89" s="325"/>
      <c r="DK89" s="273"/>
      <c r="DL89" s="325"/>
      <c r="DM89" s="273"/>
      <c r="DN89" s="325"/>
      <c r="DO89" s="273"/>
      <c r="DP89" s="325"/>
      <c r="DQ89" s="273"/>
      <c r="DR89" s="325"/>
      <c r="DS89" s="273"/>
      <c r="DT89" s="325"/>
      <c r="DU89" s="273"/>
      <c r="DV89" s="325"/>
      <c r="DW89" s="273"/>
      <c r="DX89" s="325"/>
      <c r="DY89" s="273"/>
      <c r="DZ89" s="325"/>
      <c r="EA89" s="273"/>
      <c r="EB89" s="325"/>
      <c r="EC89" s="273"/>
      <c r="ED89" s="368"/>
      <c r="EE89" s="8"/>
    </row>
    <row r="90" spans="2:135" ht="18" customHeight="1" x14ac:dyDescent="0.25">
      <c r="B90" s="651"/>
      <c r="C90" s="656"/>
      <c r="D90" s="26" t="s">
        <v>142</v>
      </c>
      <c r="E90" s="273"/>
      <c r="F90" s="325"/>
      <c r="G90" s="273"/>
      <c r="H90" s="325"/>
      <c r="I90" s="273"/>
      <c r="J90" s="325"/>
      <c r="K90" s="273"/>
      <c r="L90" s="325"/>
      <c r="M90" s="273"/>
      <c r="N90" s="325"/>
      <c r="O90" s="273"/>
      <c r="P90" s="325"/>
      <c r="Q90" s="273"/>
      <c r="R90" s="325"/>
      <c r="S90" s="273"/>
      <c r="T90" s="325"/>
      <c r="U90" s="273"/>
      <c r="V90" s="325"/>
      <c r="W90" s="273"/>
      <c r="X90" s="325"/>
      <c r="Y90" s="273"/>
      <c r="Z90" s="325"/>
      <c r="AA90" s="273"/>
      <c r="AB90" s="325"/>
      <c r="AC90" s="273"/>
      <c r="AD90" s="325"/>
      <c r="AE90" s="273"/>
      <c r="AF90" s="325"/>
      <c r="AG90" s="273"/>
      <c r="AH90" s="325"/>
      <c r="AI90" s="273"/>
      <c r="AJ90" s="325"/>
      <c r="AK90" s="273"/>
      <c r="AL90" s="325"/>
      <c r="AM90" s="273"/>
      <c r="AN90" s="325"/>
      <c r="AO90" s="273"/>
      <c r="AP90" s="325"/>
      <c r="AQ90" s="273"/>
      <c r="AR90" s="325"/>
      <c r="AS90" s="273"/>
      <c r="AT90" s="325"/>
      <c r="AU90" s="273"/>
      <c r="AV90" s="325"/>
      <c r="AW90" s="273"/>
      <c r="AX90" s="325"/>
      <c r="AY90" s="273"/>
      <c r="AZ90" s="325"/>
      <c r="BA90" s="273"/>
      <c r="BB90" s="325"/>
      <c r="BC90" s="273"/>
      <c r="BD90" s="325"/>
      <c r="BE90" s="273"/>
      <c r="BF90" s="325"/>
      <c r="BG90" s="273"/>
      <c r="BH90" s="325"/>
      <c r="BI90" s="273"/>
      <c r="BJ90" s="325"/>
      <c r="BK90" s="273"/>
      <c r="BL90" s="325"/>
      <c r="BM90" s="273"/>
      <c r="BN90" s="325"/>
      <c r="BO90" s="273"/>
      <c r="BP90" s="325"/>
      <c r="BQ90" s="273"/>
      <c r="BR90" s="325"/>
      <c r="BS90" s="273"/>
      <c r="BT90" s="325"/>
      <c r="BU90" s="273"/>
      <c r="BV90" s="325"/>
      <c r="BW90" s="273"/>
      <c r="BX90" s="325"/>
      <c r="BY90" s="273"/>
      <c r="BZ90" s="325"/>
      <c r="CA90" s="273"/>
      <c r="CB90" s="325"/>
      <c r="CC90" s="273"/>
      <c r="CD90" s="325"/>
      <c r="CE90" s="273"/>
      <c r="CF90" s="325"/>
      <c r="CG90" s="273"/>
      <c r="CH90" s="325"/>
      <c r="CI90" s="273"/>
      <c r="CJ90" s="325"/>
      <c r="CK90" s="273"/>
      <c r="CL90" s="325"/>
      <c r="CM90" s="273"/>
      <c r="CN90" s="325"/>
      <c r="CO90" s="273"/>
      <c r="CP90" s="325"/>
      <c r="CQ90" s="273"/>
      <c r="CR90" s="325"/>
      <c r="CS90" s="273"/>
      <c r="CT90" s="325"/>
      <c r="CU90" s="273"/>
      <c r="CV90" s="325"/>
      <c r="CW90" s="273"/>
      <c r="CX90" s="325"/>
      <c r="CY90" s="273"/>
      <c r="CZ90" s="325"/>
      <c r="DA90" s="273"/>
      <c r="DB90" s="325"/>
      <c r="DC90" s="273"/>
      <c r="DD90" s="325"/>
      <c r="DE90" s="273"/>
      <c r="DF90" s="325"/>
      <c r="DG90" s="273"/>
      <c r="DH90" s="325"/>
      <c r="DI90" s="273"/>
      <c r="DJ90" s="325"/>
      <c r="DK90" s="273"/>
      <c r="DL90" s="325"/>
      <c r="DM90" s="273"/>
      <c r="DN90" s="325"/>
      <c r="DO90" s="273"/>
      <c r="DP90" s="325"/>
      <c r="DQ90" s="273"/>
      <c r="DR90" s="325"/>
      <c r="DS90" s="273"/>
      <c r="DT90" s="325"/>
      <c r="DU90" s="273"/>
      <c r="DV90" s="325"/>
      <c r="DW90" s="273"/>
      <c r="DX90" s="325"/>
      <c r="DY90" s="273"/>
      <c r="DZ90" s="325"/>
      <c r="EA90" s="273"/>
      <c r="EB90" s="325"/>
      <c r="EC90" s="273"/>
      <c r="ED90" s="368"/>
      <c r="EE90" s="8"/>
    </row>
    <row r="91" spans="2:135" ht="18" customHeight="1" x14ac:dyDescent="0.25">
      <c r="B91" s="651"/>
      <c r="C91" s="656"/>
      <c r="D91" s="26" t="s">
        <v>41</v>
      </c>
      <c r="E91" s="273"/>
      <c r="F91" s="325"/>
      <c r="G91" s="273"/>
      <c r="H91" s="325"/>
      <c r="I91" s="273"/>
      <c r="J91" s="325"/>
      <c r="K91" s="273"/>
      <c r="L91" s="325"/>
      <c r="M91" s="273"/>
      <c r="N91" s="325"/>
      <c r="O91" s="273"/>
      <c r="P91" s="325"/>
      <c r="Q91" s="273"/>
      <c r="R91" s="325"/>
      <c r="S91" s="273"/>
      <c r="T91" s="325"/>
      <c r="U91" s="273"/>
      <c r="V91" s="325"/>
      <c r="W91" s="273"/>
      <c r="X91" s="325"/>
      <c r="Y91" s="273"/>
      <c r="Z91" s="325"/>
      <c r="AA91" s="273"/>
      <c r="AB91" s="325"/>
      <c r="AC91" s="273"/>
      <c r="AD91" s="325"/>
      <c r="AE91" s="273"/>
      <c r="AF91" s="325"/>
      <c r="AG91" s="273"/>
      <c r="AH91" s="325"/>
      <c r="AI91" s="273"/>
      <c r="AJ91" s="325"/>
      <c r="AK91" s="273"/>
      <c r="AL91" s="325"/>
      <c r="AM91" s="273"/>
      <c r="AN91" s="325"/>
      <c r="AO91" s="273"/>
      <c r="AP91" s="325"/>
      <c r="AQ91" s="273"/>
      <c r="AR91" s="325"/>
      <c r="AS91" s="273"/>
      <c r="AT91" s="325"/>
      <c r="AU91" s="273"/>
      <c r="AV91" s="325"/>
      <c r="AW91" s="273"/>
      <c r="AX91" s="325"/>
      <c r="AY91" s="273"/>
      <c r="AZ91" s="325"/>
      <c r="BA91" s="273"/>
      <c r="BB91" s="325"/>
      <c r="BC91" s="273"/>
      <c r="BD91" s="325"/>
      <c r="BE91" s="273"/>
      <c r="BF91" s="325"/>
      <c r="BG91" s="273"/>
      <c r="BH91" s="325"/>
      <c r="BI91" s="273"/>
      <c r="BJ91" s="325"/>
      <c r="BK91" s="273"/>
      <c r="BL91" s="325"/>
      <c r="BM91" s="273"/>
      <c r="BN91" s="325"/>
      <c r="BO91" s="273"/>
      <c r="BP91" s="325"/>
      <c r="BQ91" s="273"/>
      <c r="BR91" s="325"/>
      <c r="BS91" s="273"/>
      <c r="BT91" s="325"/>
      <c r="BU91" s="273"/>
      <c r="BV91" s="325"/>
      <c r="BW91" s="273"/>
      <c r="BX91" s="325"/>
      <c r="BY91" s="273"/>
      <c r="BZ91" s="325"/>
      <c r="CA91" s="273"/>
      <c r="CB91" s="325"/>
      <c r="CC91" s="273"/>
      <c r="CD91" s="325"/>
      <c r="CE91" s="273"/>
      <c r="CF91" s="325"/>
      <c r="CG91" s="273"/>
      <c r="CH91" s="325"/>
      <c r="CI91" s="273"/>
      <c r="CJ91" s="325"/>
      <c r="CK91" s="273"/>
      <c r="CL91" s="325"/>
      <c r="CM91" s="273"/>
      <c r="CN91" s="325"/>
      <c r="CO91" s="273"/>
      <c r="CP91" s="325"/>
      <c r="CQ91" s="273"/>
      <c r="CR91" s="325"/>
      <c r="CS91" s="273"/>
      <c r="CT91" s="325"/>
      <c r="CU91" s="273"/>
      <c r="CV91" s="325"/>
      <c r="CW91" s="273"/>
      <c r="CX91" s="325"/>
      <c r="CY91" s="273"/>
      <c r="CZ91" s="325"/>
      <c r="DA91" s="273"/>
      <c r="DB91" s="325"/>
      <c r="DC91" s="273"/>
      <c r="DD91" s="325"/>
      <c r="DE91" s="273"/>
      <c r="DF91" s="325"/>
      <c r="DG91" s="273"/>
      <c r="DH91" s="325"/>
      <c r="DI91" s="273"/>
      <c r="DJ91" s="325"/>
      <c r="DK91" s="273"/>
      <c r="DL91" s="325"/>
      <c r="DM91" s="273"/>
      <c r="DN91" s="325"/>
      <c r="DO91" s="273"/>
      <c r="DP91" s="325"/>
      <c r="DQ91" s="273"/>
      <c r="DR91" s="325"/>
      <c r="DS91" s="273"/>
      <c r="DT91" s="325"/>
      <c r="DU91" s="273"/>
      <c r="DV91" s="325"/>
      <c r="DW91" s="273"/>
      <c r="DX91" s="325"/>
      <c r="DY91" s="273"/>
      <c r="DZ91" s="325"/>
      <c r="EA91" s="273"/>
      <c r="EB91" s="325"/>
      <c r="EC91" s="273"/>
      <c r="ED91" s="368"/>
      <c r="EE91" s="8"/>
    </row>
    <row r="92" spans="2:135" ht="18" customHeight="1" x14ac:dyDescent="0.25">
      <c r="B92" s="651"/>
      <c r="C92" s="656"/>
      <c r="D92" s="26" t="s">
        <v>143</v>
      </c>
      <c r="E92" s="273"/>
      <c r="F92" s="325"/>
      <c r="G92" s="273"/>
      <c r="H92" s="325"/>
      <c r="I92" s="273"/>
      <c r="J92" s="325"/>
      <c r="K92" s="273"/>
      <c r="L92" s="325"/>
      <c r="M92" s="273"/>
      <c r="N92" s="325"/>
      <c r="O92" s="273"/>
      <c r="P92" s="325"/>
      <c r="Q92" s="273"/>
      <c r="R92" s="325"/>
      <c r="S92" s="273"/>
      <c r="T92" s="325"/>
      <c r="U92" s="273"/>
      <c r="V92" s="325"/>
      <c r="W92" s="273"/>
      <c r="X92" s="325"/>
      <c r="Y92" s="273"/>
      <c r="Z92" s="325"/>
      <c r="AA92" s="273"/>
      <c r="AB92" s="325"/>
      <c r="AC92" s="273"/>
      <c r="AD92" s="325"/>
      <c r="AE92" s="273"/>
      <c r="AF92" s="325"/>
      <c r="AG92" s="273"/>
      <c r="AH92" s="325"/>
      <c r="AI92" s="273"/>
      <c r="AJ92" s="325"/>
      <c r="AK92" s="273"/>
      <c r="AL92" s="325"/>
      <c r="AM92" s="273"/>
      <c r="AN92" s="325"/>
      <c r="AO92" s="273"/>
      <c r="AP92" s="325"/>
      <c r="AQ92" s="273"/>
      <c r="AR92" s="325"/>
      <c r="AS92" s="273"/>
      <c r="AT92" s="325"/>
      <c r="AU92" s="273"/>
      <c r="AV92" s="325"/>
      <c r="AW92" s="273"/>
      <c r="AX92" s="325"/>
      <c r="AY92" s="273"/>
      <c r="AZ92" s="325"/>
      <c r="BA92" s="273"/>
      <c r="BB92" s="325"/>
      <c r="BC92" s="273"/>
      <c r="BD92" s="325"/>
      <c r="BE92" s="273"/>
      <c r="BF92" s="325"/>
      <c r="BG92" s="273"/>
      <c r="BH92" s="325"/>
      <c r="BI92" s="273"/>
      <c r="BJ92" s="325"/>
      <c r="BK92" s="273"/>
      <c r="BL92" s="325"/>
      <c r="BM92" s="273"/>
      <c r="BN92" s="325"/>
      <c r="BO92" s="273"/>
      <c r="BP92" s="325"/>
      <c r="BQ92" s="273"/>
      <c r="BR92" s="325"/>
      <c r="BS92" s="273"/>
      <c r="BT92" s="325"/>
      <c r="BU92" s="273"/>
      <c r="BV92" s="325"/>
      <c r="BW92" s="273"/>
      <c r="BX92" s="325"/>
      <c r="BY92" s="273"/>
      <c r="BZ92" s="325"/>
      <c r="CA92" s="273"/>
      <c r="CB92" s="325"/>
      <c r="CC92" s="273"/>
      <c r="CD92" s="325"/>
      <c r="CE92" s="273"/>
      <c r="CF92" s="325"/>
      <c r="CG92" s="273"/>
      <c r="CH92" s="325"/>
      <c r="CI92" s="273"/>
      <c r="CJ92" s="325"/>
      <c r="CK92" s="273"/>
      <c r="CL92" s="325"/>
      <c r="CM92" s="273"/>
      <c r="CN92" s="325"/>
      <c r="CO92" s="273"/>
      <c r="CP92" s="325"/>
      <c r="CQ92" s="273"/>
      <c r="CR92" s="325"/>
      <c r="CS92" s="273"/>
      <c r="CT92" s="325"/>
      <c r="CU92" s="273"/>
      <c r="CV92" s="325"/>
      <c r="CW92" s="273"/>
      <c r="CX92" s="325"/>
      <c r="CY92" s="273"/>
      <c r="CZ92" s="325"/>
      <c r="DA92" s="273"/>
      <c r="DB92" s="325"/>
      <c r="DC92" s="273"/>
      <c r="DD92" s="325"/>
      <c r="DE92" s="273"/>
      <c r="DF92" s="325"/>
      <c r="DG92" s="273"/>
      <c r="DH92" s="325"/>
      <c r="DI92" s="273"/>
      <c r="DJ92" s="325"/>
      <c r="DK92" s="273"/>
      <c r="DL92" s="325"/>
      <c r="DM92" s="273"/>
      <c r="DN92" s="325"/>
      <c r="DO92" s="273"/>
      <c r="DP92" s="325"/>
      <c r="DQ92" s="273"/>
      <c r="DR92" s="325"/>
      <c r="DS92" s="273"/>
      <c r="DT92" s="325"/>
      <c r="DU92" s="273"/>
      <c r="DV92" s="325"/>
      <c r="DW92" s="273"/>
      <c r="DX92" s="325"/>
      <c r="DY92" s="273"/>
      <c r="DZ92" s="325"/>
      <c r="EA92" s="273"/>
      <c r="EB92" s="325"/>
      <c r="EC92" s="273"/>
      <c r="ED92" s="368"/>
      <c r="EE92" s="8"/>
    </row>
    <row r="93" spans="2:135" ht="18" customHeight="1" x14ac:dyDescent="0.25">
      <c r="B93" s="651"/>
      <c r="C93" s="656"/>
      <c r="D93" s="26" t="s">
        <v>144</v>
      </c>
      <c r="E93" s="273"/>
      <c r="F93" s="325"/>
      <c r="G93" s="273"/>
      <c r="H93" s="325"/>
      <c r="I93" s="273"/>
      <c r="J93" s="325"/>
      <c r="K93" s="273"/>
      <c r="L93" s="325"/>
      <c r="M93" s="273"/>
      <c r="N93" s="325"/>
      <c r="O93" s="273"/>
      <c r="P93" s="325"/>
      <c r="Q93" s="273"/>
      <c r="R93" s="325"/>
      <c r="S93" s="273"/>
      <c r="T93" s="325"/>
      <c r="U93" s="273"/>
      <c r="V93" s="325"/>
      <c r="W93" s="273"/>
      <c r="X93" s="325"/>
      <c r="Y93" s="273"/>
      <c r="Z93" s="325"/>
      <c r="AA93" s="273"/>
      <c r="AB93" s="325"/>
      <c r="AC93" s="273"/>
      <c r="AD93" s="325"/>
      <c r="AE93" s="273"/>
      <c r="AF93" s="325"/>
      <c r="AG93" s="273"/>
      <c r="AH93" s="325"/>
      <c r="AI93" s="273"/>
      <c r="AJ93" s="325"/>
      <c r="AK93" s="273"/>
      <c r="AL93" s="325"/>
      <c r="AM93" s="273"/>
      <c r="AN93" s="325"/>
      <c r="AO93" s="273"/>
      <c r="AP93" s="325"/>
      <c r="AQ93" s="273"/>
      <c r="AR93" s="325"/>
      <c r="AS93" s="273"/>
      <c r="AT93" s="325"/>
      <c r="AU93" s="273"/>
      <c r="AV93" s="325"/>
      <c r="AW93" s="273"/>
      <c r="AX93" s="325"/>
      <c r="AY93" s="273"/>
      <c r="AZ93" s="325"/>
      <c r="BA93" s="273"/>
      <c r="BB93" s="325"/>
      <c r="BC93" s="273"/>
      <c r="BD93" s="325"/>
      <c r="BE93" s="273"/>
      <c r="BF93" s="325"/>
      <c r="BG93" s="273"/>
      <c r="BH93" s="325"/>
      <c r="BI93" s="273"/>
      <c r="BJ93" s="325"/>
      <c r="BK93" s="273"/>
      <c r="BL93" s="325"/>
      <c r="BM93" s="273"/>
      <c r="BN93" s="325"/>
      <c r="BO93" s="273"/>
      <c r="BP93" s="325"/>
      <c r="BQ93" s="273"/>
      <c r="BR93" s="325"/>
      <c r="BS93" s="273"/>
      <c r="BT93" s="325"/>
      <c r="BU93" s="273"/>
      <c r="BV93" s="325"/>
      <c r="BW93" s="273"/>
      <c r="BX93" s="325"/>
      <c r="BY93" s="273"/>
      <c r="BZ93" s="325"/>
      <c r="CA93" s="273"/>
      <c r="CB93" s="325"/>
      <c r="CC93" s="273"/>
      <c r="CD93" s="325"/>
      <c r="CE93" s="273"/>
      <c r="CF93" s="325"/>
      <c r="CG93" s="273"/>
      <c r="CH93" s="325"/>
      <c r="CI93" s="273"/>
      <c r="CJ93" s="325"/>
      <c r="CK93" s="273"/>
      <c r="CL93" s="325"/>
      <c r="CM93" s="273"/>
      <c r="CN93" s="325"/>
      <c r="CO93" s="273"/>
      <c r="CP93" s="325"/>
      <c r="CQ93" s="273"/>
      <c r="CR93" s="325"/>
      <c r="CS93" s="273"/>
      <c r="CT93" s="325"/>
      <c r="CU93" s="273"/>
      <c r="CV93" s="325"/>
      <c r="CW93" s="273"/>
      <c r="CX93" s="325"/>
      <c r="CY93" s="273"/>
      <c r="CZ93" s="325"/>
      <c r="DA93" s="273"/>
      <c r="DB93" s="325"/>
      <c r="DC93" s="273"/>
      <c r="DD93" s="325"/>
      <c r="DE93" s="273"/>
      <c r="DF93" s="325"/>
      <c r="DG93" s="273"/>
      <c r="DH93" s="325"/>
      <c r="DI93" s="273"/>
      <c r="DJ93" s="325"/>
      <c r="DK93" s="273"/>
      <c r="DL93" s="325"/>
      <c r="DM93" s="273"/>
      <c r="DN93" s="325"/>
      <c r="DO93" s="273"/>
      <c r="DP93" s="325"/>
      <c r="DQ93" s="273"/>
      <c r="DR93" s="325"/>
      <c r="DS93" s="273"/>
      <c r="DT93" s="325"/>
      <c r="DU93" s="273"/>
      <c r="DV93" s="325"/>
      <c r="DW93" s="273"/>
      <c r="DX93" s="325"/>
      <c r="DY93" s="273"/>
      <c r="DZ93" s="325"/>
      <c r="EA93" s="273"/>
      <c r="EB93" s="325"/>
      <c r="EC93" s="273"/>
      <c r="ED93" s="368"/>
      <c r="EE93" s="8"/>
    </row>
    <row r="94" spans="2:135" ht="18" customHeight="1" x14ac:dyDescent="0.25">
      <c r="B94" s="651"/>
      <c r="C94" s="656"/>
      <c r="D94" s="26" t="s">
        <v>145</v>
      </c>
      <c r="E94" s="284"/>
      <c r="F94" s="326"/>
      <c r="G94" s="284"/>
      <c r="H94" s="326"/>
      <c r="I94" s="284"/>
      <c r="J94" s="326"/>
      <c r="K94" s="284"/>
      <c r="L94" s="326"/>
      <c r="M94" s="284"/>
      <c r="N94" s="326"/>
      <c r="O94" s="284"/>
      <c r="P94" s="326"/>
      <c r="Q94" s="284"/>
      <c r="R94" s="326"/>
      <c r="S94" s="284"/>
      <c r="T94" s="326"/>
      <c r="U94" s="284"/>
      <c r="V94" s="326"/>
      <c r="W94" s="284"/>
      <c r="X94" s="326"/>
      <c r="Y94" s="284"/>
      <c r="Z94" s="326"/>
      <c r="AA94" s="284"/>
      <c r="AB94" s="326"/>
      <c r="AC94" s="284"/>
      <c r="AD94" s="326"/>
      <c r="AE94" s="284"/>
      <c r="AF94" s="326"/>
      <c r="AG94" s="284"/>
      <c r="AH94" s="326"/>
      <c r="AI94" s="284"/>
      <c r="AJ94" s="326"/>
      <c r="AK94" s="284"/>
      <c r="AL94" s="326"/>
      <c r="AM94" s="284"/>
      <c r="AN94" s="326"/>
      <c r="AO94" s="284"/>
      <c r="AP94" s="326"/>
      <c r="AQ94" s="284"/>
      <c r="AR94" s="326"/>
      <c r="AS94" s="284"/>
      <c r="AT94" s="326"/>
      <c r="AU94" s="284"/>
      <c r="AV94" s="326"/>
      <c r="AW94" s="284"/>
      <c r="AX94" s="326"/>
      <c r="AY94" s="284"/>
      <c r="AZ94" s="326"/>
      <c r="BA94" s="284"/>
      <c r="BB94" s="326"/>
      <c r="BC94" s="284"/>
      <c r="BD94" s="326"/>
      <c r="BE94" s="284"/>
      <c r="BF94" s="326"/>
      <c r="BG94" s="284"/>
      <c r="BH94" s="326"/>
      <c r="BI94" s="284"/>
      <c r="BJ94" s="326"/>
      <c r="BK94" s="284"/>
      <c r="BL94" s="326"/>
      <c r="BM94" s="273"/>
      <c r="BN94" s="325"/>
      <c r="BO94" s="273"/>
      <c r="BP94" s="325"/>
      <c r="BQ94" s="273"/>
      <c r="BR94" s="325"/>
      <c r="BS94" s="273"/>
      <c r="BT94" s="325"/>
      <c r="BU94" s="273"/>
      <c r="BV94" s="325"/>
      <c r="BW94" s="273"/>
      <c r="BX94" s="325"/>
      <c r="BY94" s="273"/>
      <c r="BZ94" s="325"/>
      <c r="CA94" s="273"/>
      <c r="CB94" s="325"/>
      <c r="CC94" s="273"/>
      <c r="CD94" s="325"/>
      <c r="CE94" s="273"/>
      <c r="CF94" s="325"/>
      <c r="CG94" s="273"/>
      <c r="CH94" s="325"/>
      <c r="CI94" s="273"/>
      <c r="CJ94" s="325"/>
      <c r="CK94" s="273"/>
      <c r="CL94" s="325"/>
      <c r="CM94" s="273"/>
      <c r="CN94" s="325"/>
      <c r="CO94" s="273"/>
      <c r="CP94" s="325"/>
      <c r="CQ94" s="273"/>
      <c r="CR94" s="325"/>
      <c r="CS94" s="273"/>
      <c r="CT94" s="325"/>
      <c r="CU94" s="273"/>
      <c r="CV94" s="325"/>
      <c r="CW94" s="273"/>
      <c r="CX94" s="325"/>
      <c r="CY94" s="273"/>
      <c r="CZ94" s="325"/>
      <c r="DA94" s="273"/>
      <c r="DB94" s="325"/>
      <c r="DC94" s="273"/>
      <c r="DD94" s="325"/>
      <c r="DE94" s="273"/>
      <c r="DF94" s="325"/>
      <c r="DG94" s="273"/>
      <c r="DH94" s="325"/>
      <c r="DI94" s="273"/>
      <c r="DJ94" s="325"/>
      <c r="DK94" s="273"/>
      <c r="DL94" s="325"/>
      <c r="DM94" s="273"/>
      <c r="DN94" s="325"/>
      <c r="DO94" s="273"/>
      <c r="DP94" s="325"/>
      <c r="DQ94" s="273"/>
      <c r="DR94" s="325"/>
      <c r="DS94" s="273"/>
      <c r="DT94" s="325"/>
      <c r="DU94" s="273"/>
      <c r="DV94" s="325"/>
      <c r="DW94" s="273"/>
      <c r="DX94" s="325"/>
      <c r="DY94" s="273"/>
      <c r="DZ94" s="325"/>
      <c r="EA94" s="273"/>
      <c r="EB94" s="325"/>
      <c r="EC94" s="273"/>
      <c r="ED94" s="368"/>
      <c r="EE94" s="8"/>
    </row>
    <row r="95" spans="2:135" ht="18" customHeight="1" thickBot="1" x14ac:dyDescent="0.3">
      <c r="B95" s="651"/>
      <c r="C95" s="656"/>
      <c r="D95" s="33" t="s">
        <v>146</v>
      </c>
      <c r="E95" s="285" t="e">
        <f>E86/E91</f>
        <v>#DIV/0!</v>
      </c>
      <c r="F95" s="327" t="e">
        <f t="shared" ref="F95:BM95" si="230">F86/F91</f>
        <v>#DIV/0!</v>
      </c>
      <c r="G95" s="285" t="e">
        <f t="shared" si="230"/>
        <v>#DIV/0!</v>
      </c>
      <c r="H95" s="327" t="e">
        <f t="shared" si="230"/>
        <v>#DIV/0!</v>
      </c>
      <c r="I95" s="285" t="e">
        <f t="shared" si="230"/>
        <v>#DIV/0!</v>
      </c>
      <c r="J95" s="327" t="e">
        <f t="shared" si="230"/>
        <v>#DIV/0!</v>
      </c>
      <c r="K95" s="285" t="e">
        <f t="shared" si="230"/>
        <v>#DIV/0!</v>
      </c>
      <c r="L95" s="327" t="e">
        <f t="shared" si="230"/>
        <v>#DIV/0!</v>
      </c>
      <c r="M95" s="285" t="e">
        <f t="shared" si="230"/>
        <v>#DIV/0!</v>
      </c>
      <c r="N95" s="327" t="e">
        <f t="shared" si="230"/>
        <v>#DIV/0!</v>
      </c>
      <c r="O95" s="285" t="e">
        <f t="shared" si="230"/>
        <v>#DIV/0!</v>
      </c>
      <c r="P95" s="327" t="e">
        <f t="shared" si="230"/>
        <v>#DIV/0!</v>
      </c>
      <c r="Q95" s="285" t="e">
        <f t="shared" si="230"/>
        <v>#DIV/0!</v>
      </c>
      <c r="R95" s="327" t="e">
        <f t="shared" si="230"/>
        <v>#DIV/0!</v>
      </c>
      <c r="S95" s="285" t="e">
        <f t="shared" si="230"/>
        <v>#DIV/0!</v>
      </c>
      <c r="T95" s="327" t="e">
        <f t="shared" si="230"/>
        <v>#DIV/0!</v>
      </c>
      <c r="U95" s="285" t="e">
        <f t="shared" si="230"/>
        <v>#DIV/0!</v>
      </c>
      <c r="V95" s="327" t="e">
        <f t="shared" si="230"/>
        <v>#DIV/0!</v>
      </c>
      <c r="W95" s="285" t="e">
        <f t="shared" si="230"/>
        <v>#DIV/0!</v>
      </c>
      <c r="X95" s="327" t="e">
        <f t="shared" si="230"/>
        <v>#DIV/0!</v>
      </c>
      <c r="Y95" s="285" t="e">
        <f t="shared" si="230"/>
        <v>#DIV/0!</v>
      </c>
      <c r="Z95" s="327" t="e">
        <f t="shared" si="230"/>
        <v>#DIV/0!</v>
      </c>
      <c r="AA95" s="285" t="e">
        <f t="shared" si="230"/>
        <v>#DIV/0!</v>
      </c>
      <c r="AB95" s="327" t="e">
        <f t="shared" si="230"/>
        <v>#DIV/0!</v>
      </c>
      <c r="AC95" s="285" t="e">
        <f t="shared" si="230"/>
        <v>#DIV/0!</v>
      </c>
      <c r="AD95" s="327" t="e">
        <f t="shared" si="230"/>
        <v>#DIV/0!</v>
      </c>
      <c r="AE95" s="285" t="e">
        <f t="shared" si="230"/>
        <v>#DIV/0!</v>
      </c>
      <c r="AF95" s="327" t="e">
        <f t="shared" si="230"/>
        <v>#DIV/0!</v>
      </c>
      <c r="AG95" s="285" t="e">
        <f t="shared" si="230"/>
        <v>#DIV/0!</v>
      </c>
      <c r="AH95" s="327" t="e">
        <f t="shared" si="230"/>
        <v>#DIV/0!</v>
      </c>
      <c r="AI95" s="285" t="e">
        <f t="shared" si="230"/>
        <v>#DIV/0!</v>
      </c>
      <c r="AJ95" s="327" t="e">
        <f t="shared" si="230"/>
        <v>#DIV/0!</v>
      </c>
      <c r="AK95" s="285" t="e">
        <f t="shared" si="230"/>
        <v>#DIV/0!</v>
      </c>
      <c r="AL95" s="327" t="e">
        <f t="shared" si="230"/>
        <v>#DIV/0!</v>
      </c>
      <c r="AM95" s="285" t="e">
        <f t="shared" si="230"/>
        <v>#DIV/0!</v>
      </c>
      <c r="AN95" s="327" t="e">
        <f t="shared" si="230"/>
        <v>#DIV/0!</v>
      </c>
      <c r="AO95" s="285" t="e">
        <f t="shared" si="230"/>
        <v>#DIV/0!</v>
      </c>
      <c r="AP95" s="327" t="e">
        <f t="shared" si="230"/>
        <v>#DIV/0!</v>
      </c>
      <c r="AQ95" s="285" t="e">
        <f t="shared" si="230"/>
        <v>#DIV/0!</v>
      </c>
      <c r="AR95" s="327" t="e">
        <f t="shared" si="230"/>
        <v>#DIV/0!</v>
      </c>
      <c r="AS95" s="285" t="e">
        <f t="shared" si="230"/>
        <v>#DIV/0!</v>
      </c>
      <c r="AT95" s="327" t="e">
        <f t="shared" si="230"/>
        <v>#DIV/0!</v>
      </c>
      <c r="AU95" s="285" t="e">
        <f t="shared" si="230"/>
        <v>#DIV/0!</v>
      </c>
      <c r="AV95" s="327" t="e">
        <f t="shared" si="230"/>
        <v>#DIV/0!</v>
      </c>
      <c r="AW95" s="285" t="e">
        <f t="shared" si="230"/>
        <v>#DIV/0!</v>
      </c>
      <c r="AX95" s="327" t="e">
        <f t="shared" si="230"/>
        <v>#DIV/0!</v>
      </c>
      <c r="AY95" s="285" t="e">
        <f t="shared" si="230"/>
        <v>#DIV/0!</v>
      </c>
      <c r="AZ95" s="327" t="e">
        <f t="shared" si="230"/>
        <v>#DIV/0!</v>
      </c>
      <c r="BA95" s="285" t="e">
        <f t="shared" si="230"/>
        <v>#DIV/0!</v>
      </c>
      <c r="BB95" s="327" t="e">
        <f t="shared" si="230"/>
        <v>#DIV/0!</v>
      </c>
      <c r="BC95" s="285" t="e">
        <f t="shared" si="230"/>
        <v>#DIV/0!</v>
      </c>
      <c r="BD95" s="327" t="e">
        <f t="shared" si="230"/>
        <v>#DIV/0!</v>
      </c>
      <c r="BE95" s="285" t="e">
        <f t="shared" si="230"/>
        <v>#DIV/0!</v>
      </c>
      <c r="BF95" s="327" t="e">
        <f t="shared" si="230"/>
        <v>#DIV/0!</v>
      </c>
      <c r="BG95" s="285" t="e">
        <f t="shared" si="230"/>
        <v>#DIV/0!</v>
      </c>
      <c r="BH95" s="327" t="e">
        <f t="shared" si="230"/>
        <v>#DIV/0!</v>
      </c>
      <c r="BI95" s="285" t="e">
        <f t="shared" si="230"/>
        <v>#DIV/0!</v>
      </c>
      <c r="BJ95" s="327" t="e">
        <f t="shared" si="230"/>
        <v>#DIV/0!</v>
      </c>
      <c r="BK95" s="285" t="e">
        <f t="shared" si="230"/>
        <v>#DIV/0!</v>
      </c>
      <c r="BL95" s="327" t="e">
        <f t="shared" si="230"/>
        <v>#DIV/0!</v>
      </c>
      <c r="BM95" s="285" t="e">
        <f t="shared" si="230"/>
        <v>#DIV/0!</v>
      </c>
      <c r="BN95" s="327" t="e">
        <f t="shared" ref="BN95:ED95" si="231">BN86/BN91</f>
        <v>#DIV/0!</v>
      </c>
      <c r="BO95" s="285" t="e">
        <f t="shared" si="231"/>
        <v>#DIV/0!</v>
      </c>
      <c r="BP95" s="327" t="e">
        <f t="shared" si="231"/>
        <v>#DIV/0!</v>
      </c>
      <c r="BQ95" s="285" t="e">
        <f t="shared" si="231"/>
        <v>#DIV/0!</v>
      </c>
      <c r="BR95" s="327" t="e">
        <f t="shared" si="231"/>
        <v>#DIV/0!</v>
      </c>
      <c r="BS95" s="285" t="e">
        <f t="shared" si="231"/>
        <v>#DIV/0!</v>
      </c>
      <c r="BT95" s="327" t="e">
        <f t="shared" si="231"/>
        <v>#DIV/0!</v>
      </c>
      <c r="BU95" s="285" t="e">
        <f t="shared" si="231"/>
        <v>#DIV/0!</v>
      </c>
      <c r="BV95" s="327" t="e">
        <f t="shared" si="231"/>
        <v>#DIV/0!</v>
      </c>
      <c r="BW95" s="285" t="e">
        <f t="shared" si="231"/>
        <v>#DIV/0!</v>
      </c>
      <c r="BX95" s="327" t="e">
        <f t="shared" si="231"/>
        <v>#DIV/0!</v>
      </c>
      <c r="BY95" s="285" t="e">
        <f t="shared" si="231"/>
        <v>#DIV/0!</v>
      </c>
      <c r="BZ95" s="327" t="e">
        <f t="shared" si="231"/>
        <v>#DIV/0!</v>
      </c>
      <c r="CA95" s="285" t="e">
        <f t="shared" si="231"/>
        <v>#DIV/0!</v>
      </c>
      <c r="CB95" s="327" t="e">
        <f t="shared" si="231"/>
        <v>#DIV/0!</v>
      </c>
      <c r="CC95" s="285" t="e">
        <f t="shared" si="231"/>
        <v>#DIV/0!</v>
      </c>
      <c r="CD95" s="327" t="e">
        <f t="shared" si="231"/>
        <v>#DIV/0!</v>
      </c>
      <c r="CE95" s="285" t="e">
        <f t="shared" si="231"/>
        <v>#DIV/0!</v>
      </c>
      <c r="CF95" s="327" t="e">
        <f t="shared" si="231"/>
        <v>#DIV/0!</v>
      </c>
      <c r="CG95" s="285" t="e">
        <f t="shared" si="231"/>
        <v>#DIV/0!</v>
      </c>
      <c r="CH95" s="327" t="e">
        <f t="shared" si="231"/>
        <v>#DIV/0!</v>
      </c>
      <c r="CI95" s="285" t="e">
        <f t="shared" si="231"/>
        <v>#DIV/0!</v>
      </c>
      <c r="CJ95" s="327" t="e">
        <f t="shared" si="231"/>
        <v>#DIV/0!</v>
      </c>
      <c r="CK95" s="285" t="e">
        <f t="shared" si="231"/>
        <v>#DIV/0!</v>
      </c>
      <c r="CL95" s="327" t="e">
        <f t="shared" si="231"/>
        <v>#DIV/0!</v>
      </c>
      <c r="CM95" s="285" t="e">
        <f t="shared" si="231"/>
        <v>#DIV/0!</v>
      </c>
      <c r="CN95" s="327" t="e">
        <f t="shared" si="231"/>
        <v>#DIV/0!</v>
      </c>
      <c r="CO95" s="285" t="e">
        <f t="shared" si="231"/>
        <v>#DIV/0!</v>
      </c>
      <c r="CP95" s="327" t="e">
        <f t="shared" si="231"/>
        <v>#DIV/0!</v>
      </c>
      <c r="CQ95" s="285" t="e">
        <f t="shared" si="231"/>
        <v>#DIV/0!</v>
      </c>
      <c r="CR95" s="327" t="e">
        <f t="shared" si="231"/>
        <v>#DIV/0!</v>
      </c>
      <c r="CS95" s="285" t="e">
        <f t="shared" si="231"/>
        <v>#DIV/0!</v>
      </c>
      <c r="CT95" s="327" t="e">
        <f t="shared" si="231"/>
        <v>#DIV/0!</v>
      </c>
      <c r="CU95" s="285" t="e">
        <f t="shared" si="231"/>
        <v>#DIV/0!</v>
      </c>
      <c r="CV95" s="327" t="e">
        <f t="shared" si="231"/>
        <v>#DIV/0!</v>
      </c>
      <c r="CW95" s="285" t="e">
        <f t="shared" si="231"/>
        <v>#DIV/0!</v>
      </c>
      <c r="CX95" s="327" t="e">
        <f t="shared" si="231"/>
        <v>#DIV/0!</v>
      </c>
      <c r="CY95" s="285" t="e">
        <f t="shared" si="231"/>
        <v>#DIV/0!</v>
      </c>
      <c r="CZ95" s="327" t="e">
        <f t="shared" si="231"/>
        <v>#DIV/0!</v>
      </c>
      <c r="DA95" s="285" t="e">
        <f t="shared" si="231"/>
        <v>#DIV/0!</v>
      </c>
      <c r="DB95" s="327" t="e">
        <f t="shared" si="231"/>
        <v>#DIV/0!</v>
      </c>
      <c r="DC95" s="285" t="e">
        <f t="shared" si="231"/>
        <v>#DIV/0!</v>
      </c>
      <c r="DD95" s="327" t="e">
        <f t="shared" si="231"/>
        <v>#DIV/0!</v>
      </c>
      <c r="DE95" s="285" t="e">
        <f t="shared" si="231"/>
        <v>#DIV/0!</v>
      </c>
      <c r="DF95" s="327" t="e">
        <f t="shared" si="231"/>
        <v>#DIV/0!</v>
      </c>
      <c r="DG95" s="285" t="e">
        <f t="shared" si="231"/>
        <v>#DIV/0!</v>
      </c>
      <c r="DH95" s="327" t="e">
        <f t="shared" si="231"/>
        <v>#DIV/0!</v>
      </c>
      <c r="DI95" s="285" t="e">
        <f t="shared" si="231"/>
        <v>#DIV/0!</v>
      </c>
      <c r="DJ95" s="327" t="e">
        <f t="shared" si="231"/>
        <v>#DIV/0!</v>
      </c>
      <c r="DK95" s="285" t="e">
        <f t="shared" si="231"/>
        <v>#DIV/0!</v>
      </c>
      <c r="DL95" s="327" t="e">
        <f t="shared" si="231"/>
        <v>#DIV/0!</v>
      </c>
      <c r="DM95" s="285" t="e">
        <f t="shared" si="231"/>
        <v>#DIV/0!</v>
      </c>
      <c r="DN95" s="327" t="e">
        <f t="shared" si="231"/>
        <v>#DIV/0!</v>
      </c>
      <c r="DO95" s="285" t="e">
        <f t="shared" si="231"/>
        <v>#DIV/0!</v>
      </c>
      <c r="DP95" s="327" t="e">
        <f t="shared" si="231"/>
        <v>#DIV/0!</v>
      </c>
      <c r="DQ95" s="285" t="e">
        <f t="shared" si="231"/>
        <v>#DIV/0!</v>
      </c>
      <c r="DR95" s="327" t="e">
        <f t="shared" si="231"/>
        <v>#DIV/0!</v>
      </c>
      <c r="DS95" s="285" t="e">
        <f t="shared" si="231"/>
        <v>#DIV/0!</v>
      </c>
      <c r="DT95" s="327" t="e">
        <f t="shared" si="231"/>
        <v>#DIV/0!</v>
      </c>
      <c r="DU95" s="285" t="e">
        <f t="shared" si="231"/>
        <v>#DIV/0!</v>
      </c>
      <c r="DV95" s="327" t="e">
        <f t="shared" si="231"/>
        <v>#DIV/0!</v>
      </c>
      <c r="DW95" s="285" t="e">
        <f t="shared" si="231"/>
        <v>#DIV/0!</v>
      </c>
      <c r="DX95" s="327" t="e">
        <f t="shared" si="231"/>
        <v>#DIV/0!</v>
      </c>
      <c r="DY95" s="285" t="e">
        <f t="shared" si="231"/>
        <v>#DIV/0!</v>
      </c>
      <c r="DZ95" s="327" t="e">
        <f t="shared" si="231"/>
        <v>#DIV/0!</v>
      </c>
      <c r="EA95" s="285" t="e">
        <f t="shared" si="231"/>
        <v>#DIV/0!</v>
      </c>
      <c r="EB95" s="327" t="e">
        <f t="shared" si="231"/>
        <v>#DIV/0!</v>
      </c>
      <c r="EC95" s="285" t="e">
        <f t="shared" si="231"/>
        <v>#DIV/0!</v>
      </c>
      <c r="ED95" s="369" t="e">
        <f t="shared" si="231"/>
        <v>#DIV/0!</v>
      </c>
      <c r="EE95" s="8"/>
    </row>
    <row r="96" spans="2:135" ht="18" customHeight="1" x14ac:dyDescent="0.25">
      <c r="B96" s="651"/>
      <c r="C96" s="656"/>
      <c r="D96" s="286" t="s">
        <v>291</v>
      </c>
      <c r="E96" s="590"/>
      <c r="F96" s="591"/>
      <c r="G96" s="590"/>
      <c r="H96" s="591"/>
      <c r="I96" s="590"/>
      <c r="J96" s="591"/>
      <c r="K96" s="590"/>
      <c r="L96" s="591"/>
      <c r="M96" s="590"/>
      <c r="N96" s="591"/>
      <c r="O96" s="590"/>
      <c r="P96" s="591"/>
      <c r="Q96" s="590"/>
      <c r="R96" s="591"/>
      <c r="S96" s="590"/>
      <c r="T96" s="591"/>
      <c r="U96" s="590"/>
      <c r="V96" s="591"/>
      <c r="W96" s="590"/>
      <c r="X96" s="591"/>
      <c r="Y96" s="590"/>
      <c r="Z96" s="591"/>
      <c r="AA96" s="590"/>
      <c r="AB96" s="591"/>
      <c r="AC96" s="590"/>
      <c r="AD96" s="591"/>
      <c r="AE96" s="590"/>
      <c r="AF96" s="591"/>
      <c r="AG96" s="590"/>
      <c r="AH96" s="591"/>
      <c r="AI96" s="590"/>
      <c r="AJ96" s="591"/>
      <c r="AK96" s="590"/>
      <c r="AL96" s="591"/>
      <c r="AM96" s="590"/>
      <c r="AN96" s="591"/>
      <c r="AO96" s="590"/>
      <c r="AP96" s="591"/>
      <c r="AQ96" s="590"/>
      <c r="AR96" s="591"/>
      <c r="AS96" s="590"/>
      <c r="AT96" s="591"/>
      <c r="AU96" s="590"/>
      <c r="AV96" s="591"/>
      <c r="AW96" s="590"/>
      <c r="AX96" s="591"/>
      <c r="AY96" s="590"/>
      <c r="AZ96" s="591"/>
      <c r="BA96" s="590"/>
      <c r="BB96" s="591"/>
      <c r="BC96" s="590"/>
      <c r="BD96" s="591"/>
      <c r="BE96" s="590"/>
      <c r="BF96" s="591"/>
      <c r="BG96" s="590"/>
      <c r="BH96" s="591"/>
      <c r="BI96" s="590"/>
      <c r="BJ96" s="591"/>
      <c r="BK96" s="590"/>
      <c r="BL96" s="591"/>
      <c r="BM96" s="590"/>
      <c r="BN96" s="591"/>
      <c r="BO96" s="590"/>
      <c r="BP96" s="591"/>
      <c r="BQ96" s="590"/>
      <c r="BR96" s="591"/>
      <c r="BS96" s="590"/>
      <c r="BT96" s="591"/>
      <c r="BU96" s="590"/>
      <c r="BV96" s="591"/>
      <c r="BW96" s="590"/>
      <c r="BX96" s="591"/>
      <c r="BY96" s="590"/>
      <c r="BZ96" s="591"/>
      <c r="CA96" s="590"/>
      <c r="CB96" s="591"/>
      <c r="CC96" s="590"/>
      <c r="CD96" s="591"/>
      <c r="CE96" s="590"/>
      <c r="CF96" s="591"/>
      <c r="CG96" s="590"/>
      <c r="CH96" s="591"/>
      <c r="CI96" s="590"/>
      <c r="CJ96" s="591"/>
      <c r="CK96" s="590"/>
      <c r="CL96" s="591"/>
      <c r="CM96" s="590"/>
      <c r="CN96" s="591"/>
      <c r="CO96" s="590"/>
      <c r="CP96" s="591"/>
      <c r="CQ96" s="590"/>
      <c r="CR96" s="591"/>
      <c r="CS96" s="590"/>
      <c r="CT96" s="591"/>
      <c r="CU96" s="590"/>
      <c r="CV96" s="591"/>
      <c r="CW96" s="590"/>
      <c r="CX96" s="591"/>
      <c r="CY96" s="590"/>
      <c r="CZ96" s="591"/>
      <c r="DA96" s="590"/>
      <c r="DB96" s="591"/>
      <c r="DC96" s="590"/>
      <c r="DD96" s="591"/>
      <c r="DE96" s="590"/>
      <c r="DF96" s="591"/>
      <c r="DG96" s="590"/>
      <c r="DH96" s="591"/>
      <c r="DI96" s="590"/>
      <c r="DJ96" s="591"/>
      <c r="DK96" s="590"/>
      <c r="DL96" s="591"/>
      <c r="DM96" s="590"/>
      <c r="DN96" s="591"/>
      <c r="DO96" s="590"/>
      <c r="DP96" s="591"/>
      <c r="DQ96" s="590"/>
      <c r="DR96" s="591"/>
      <c r="DS96" s="590"/>
      <c r="DT96" s="591"/>
      <c r="DU96" s="590"/>
      <c r="DV96" s="591"/>
      <c r="DW96" s="590"/>
      <c r="DX96" s="591"/>
      <c r="DY96" s="590"/>
      <c r="DZ96" s="591"/>
      <c r="EA96" s="590"/>
      <c r="EB96" s="591"/>
      <c r="EC96" s="590"/>
      <c r="ED96" s="592"/>
      <c r="EE96" s="8"/>
    </row>
    <row r="97" spans="2:135" ht="18" customHeight="1" x14ac:dyDescent="0.25">
      <c r="B97" s="651"/>
      <c r="C97" s="656"/>
      <c r="D97" s="287" t="s">
        <v>292</v>
      </c>
      <c r="E97" s="593"/>
      <c r="F97" s="594"/>
      <c r="G97" s="593"/>
      <c r="H97" s="594"/>
      <c r="I97" s="593"/>
      <c r="J97" s="594"/>
      <c r="K97" s="593"/>
      <c r="L97" s="594"/>
      <c r="M97" s="593"/>
      <c r="N97" s="594"/>
      <c r="O97" s="593"/>
      <c r="P97" s="594"/>
      <c r="Q97" s="593"/>
      <c r="R97" s="594"/>
      <c r="S97" s="593"/>
      <c r="T97" s="594"/>
      <c r="U97" s="593"/>
      <c r="V97" s="594"/>
      <c r="W97" s="593"/>
      <c r="X97" s="594"/>
      <c r="Y97" s="593"/>
      <c r="Z97" s="594"/>
      <c r="AA97" s="593"/>
      <c r="AB97" s="594"/>
      <c r="AC97" s="593"/>
      <c r="AD97" s="594"/>
      <c r="AE97" s="593"/>
      <c r="AF97" s="594"/>
      <c r="AG97" s="593"/>
      <c r="AH97" s="594"/>
      <c r="AI97" s="593"/>
      <c r="AJ97" s="594"/>
      <c r="AK97" s="593"/>
      <c r="AL97" s="594"/>
      <c r="AM97" s="593"/>
      <c r="AN97" s="594"/>
      <c r="AO97" s="593"/>
      <c r="AP97" s="594"/>
      <c r="AQ97" s="593"/>
      <c r="AR97" s="594"/>
      <c r="AS97" s="593"/>
      <c r="AT97" s="594"/>
      <c r="AU97" s="593"/>
      <c r="AV97" s="594"/>
      <c r="AW97" s="593"/>
      <c r="AX97" s="594"/>
      <c r="AY97" s="593"/>
      <c r="AZ97" s="594"/>
      <c r="BA97" s="593"/>
      <c r="BB97" s="594"/>
      <c r="BC97" s="593"/>
      <c r="BD97" s="594"/>
      <c r="BE97" s="593"/>
      <c r="BF97" s="594"/>
      <c r="BG97" s="593"/>
      <c r="BH97" s="594"/>
      <c r="BI97" s="593"/>
      <c r="BJ97" s="594"/>
      <c r="BK97" s="593"/>
      <c r="BL97" s="594"/>
      <c r="BM97" s="593"/>
      <c r="BN97" s="594"/>
      <c r="BO97" s="593"/>
      <c r="BP97" s="594"/>
      <c r="BQ97" s="593"/>
      <c r="BR97" s="594"/>
      <c r="BS97" s="593"/>
      <c r="BT97" s="594"/>
      <c r="BU97" s="593"/>
      <c r="BV97" s="594"/>
      <c r="BW97" s="593"/>
      <c r="BX97" s="594"/>
      <c r="BY97" s="593"/>
      <c r="BZ97" s="594"/>
      <c r="CA97" s="593"/>
      <c r="CB97" s="594"/>
      <c r="CC97" s="593"/>
      <c r="CD97" s="594"/>
      <c r="CE97" s="593"/>
      <c r="CF97" s="594"/>
      <c r="CG97" s="593"/>
      <c r="CH97" s="594"/>
      <c r="CI97" s="593"/>
      <c r="CJ97" s="594"/>
      <c r="CK97" s="593"/>
      <c r="CL97" s="594"/>
      <c r="CM97" s="593"/>
      <c r="CN97" s="594"/>
      <c r="CO97" s="593"/>
      <c r="CP97" s="594"/>
      <c r="CQ97" s="593"/>
      <c r="CR97" s="594"/>
      <c r="CS97" s="593"/>
      <c r="CT97" s="594"/>
      <c r="CU97" s="593"/>
      <c r="CV97" s="594"/>
      <c r="CW97" s="593"/>
      <c r="CX97" s="594"/>
      <c r="CY97" s="593"/>
      <c r="CZ97" s="594"/>
      <c r="DA97" s="593"/>
      <c r="DB97" s="594"/>
      <c r="DC97" s="593"/>
      <c r="DD97" s="594"/>
      <c r="DE97" s="593"/>
      <c r="DF97" s="594"/>
      <c r="DG97" s="593"/>
      <c r="DH97" s="594"/>
      <c r="DI97" s="593"/>
      <c r="DJ97" s="594"/>
      <c r="DK97" s="593"/>
      <c r="DL97" s="594"/>
      <c r="DM97" s="593"/>
      <c r="DN97" s="594"/>
      <c r="DO97" s="593"/>
      <c r="DP97" s="594"/>
      <c r="DQ97" s="593"/>
      <c r="DR97" s="594"/>
      <c r="DS97" s="593"/>
      <c r="DT97" s="594"/>
      <c r="DU97" s="593"/>
      <c r="DV97" s="594"/>
      <c r="DW97" s="593"/>
      <c r="DX97" s="594"/>
      <c r="DY97" s="593"/>
      <c r="DZ97" s="594"/>
      <c r="EA97" s="593"/>
      <c r="EB97" s="594"/>
      <c r="EC97" s="593"/>
      <c r="ED97" s="595"/>
      <c r="EE97" s="8"/>
    </row>
    <row r="98" spans="2:135" ht="18" customHeight="1" x14ac:dyDescent="0.25">
      <c r="B98" s="651"/>
      <c r="C98" s="656"/>
      <c r="D98" s="287" t="s">
        <v>147</v>
      </c>
      <c r="E98" s="288"/>
      <c r="F98" s="328"/>
      <c r="G98" s="288"/>
      <c r="H98" s="328"/>
      <c r="I98" s="288"/>
      <c r="J98" s="328"/>
      <c r="K98" s="288"/>
      <c r="L98" s="328"/>
      <c r="M98" s="288"/>
      <c r="N98" s="328"/>
      <c r="O98" s="288"/>
      <c r="P98" s="328"/>
      <c r="Q98" s="288"/>
      <c r="R98" s="328"/>
      <c r="S98" s="288"/>
      <c r="T98" s="328"/>
      <c r="U98" s="288"/>
      <c r="V98" s="328"/>
      <c r="W98" s="288"/>
      <c r="X98" s="328"/>
      <c r="Y98" s="288"/>
      <c r="Z98" s="328"/>
      <c r="AA98" s="288"/>
      <c r="AB98" s="328"/>
      <c r="AC98" s="288"/>
      <c r="AD98" s="328"/>
      <c r="AE98" s="288"/>
      <c r="AF98" s="328"/>
      <c r="AG98" s="288"/>
      <c r="AH98" s="328"/>
      <c r="AI98" s="288"/>
      <c r="AJ98" s="328"/>
      <c r="AK98" s="288"/>
      <c r="AL98" s="328"/>
      <c r="AM98" s="288"/>
      <c r="AN98" s="328"/>
      <c r="AO98" s="288"/>
      <c r="AP98" s="328"/>
      <c r="AQ98" s="288"/>
      <c r="AR98" s="328"/>
      <c r="AS98" s="288"/>
      <c r="AT98" s="328"/>
      <c r="AU98" s="288"/>
      <c r="AV98" s="328"/>
      <c r="AW98" s="288"/>
      <c r="AX98" s="328"/>
      <c r="AY98" s="288"/>
      <c r="AZ98" s="328"/>
      <c r="BA98" s="288"/>
      <c r="BB98" s="328"/>
      <c r="BC98" s="288"/>
      <c r="BD98" s="328"/>
      <c r="BE98" s="288"/>
      <c r="BF98" s="328"/>
      <c r="BG98" s="288"/>
      <c r="BH98" s="328"/>
      <c r="BI98" s="288"/>
      <c r="BJ98" s="328"/>
      <c r="BK98" s="288"/>
      <c r="BL98" s="328"/>
      <c r="BM98" s="288"/>
      <c r="BN98" s="328"/>
      <c r="BO98" s="288"/>
      <c r="BP98" s="328"/>
      <c r="BQ98" s="288"/>
      <c r="BR98" s="328"/>
      <c r="BS98" s="288"/>
      <c r="BT98" s="328"/>
      <c r="BU98" s="288"/>
      <c r="BV98" s="328"/>
      <c r="BW98" s="288"/>
      <c r="BX98" s="328"/>
      <c r="BY98" s="288"/>
      <c r="BZ98" s="328"/>
      <c r="CA98" s="288"/>
      <c r="CB98" s="328"/>
      <c r="CC98" s="288"/>
      <c r="CD98" s="328"/>
      <c r="CE98" s="288"/>
      <c r="CF98" s="328"/>
      <c r="CG98" s="288"/>
      <c r="CH98" s="328"/>
      <c r="CI98" s="288"/>
      <c r="CJ98" s="328"/>
      <c r="CK98" s="288"/>
      <c r="CL98" s="328"/>
      <c r="CM98" s="288"/>
      <c r="CN98" s="328"/>
      <c r="CO98" s="288"/>
      <c r="CP98" s="328"/>
      <c r="CQ98" s="288"/>
      <c r="CR98" s="328"/>
      <c r="CS98" s="288"/>
      <c r="CT98" s="328"/>
      <c r="CU98" s="288"/>
      <c r="CV98" s="328"/>
      <c r="CW98" s="288"/>
      <c r="CX98" s="328"/>
      <c r="CY98" s="288"/>
      <c r="CZ98" s="328"/>
      <c r="DA98" s="288"/>
      <c r="DB98" s="328"/>
      <c r="DC98" s="288"/>
      <c r="DD98" s="328"/>
      <c r="DE98" s="288"/>
      <c r="DF98" s="328"/>
      <c r="DG98" s="288"/>
      <c r="DH98" s="328"/>
      <c r="DI98" s="288"/>
      <c r="DJ98" s="328"/>
      <c r="DK98" s="288"/>
      <c r="DL98" s="328"/>
      <c r="DM98" s="288"/>
      <c r="DN98" s="328"/>
      <c r="DO98" s="288"/>
      <c r="DP98" s="328"/>
      <c r="DQ98" s="288"/>
      <c r="DR98" s="328"/>
      <c r="DS98" s="288"/>
      <c r="DT98" s="328"/>
      <c r="DU98" s="288"/>
      <c r="DV98" s="328"/>
      <c r="DW98" s="288"/>
      <c r="DX98" s="328"/>
      <c r="DY98" s="288"/>
      <c r="DZ98" s="328"/>
      <c r="EA98" s="288"/>
      <c r="EB98" s="328"/>
      <c r="EC98" s="288"/>
      <c r="ED98" s="370"/>
      <c r="EE98" s="8"/>
    </row>
    <row r="99" spans="2:135" ht="18" customHeight="1" x14ac:dyDescent="0.25">
      <c r="B99" s="651"/>
      <c r="C99" s="656"/>
      <c r="D99" s="287" t="s">
        <v>36</v>
      </c>
      <c r="E99" s="288"/>
      <c r="F99" s="328"/>
      <c r="G99" s="288"/>
      <c r="H99" s="328"/>
      <c r="I99" s="288"/>
      <c r="J99" s="328"/>
      <c r="K99" s="288"/>
      <c r="L99" s="328"/>
      <c r="M99" s="288"/>
      <c r="N99" s="328"/>
      <c r="O99" s="288"/>
      <c r="P99" s="328"/>
      <c r="Q99" s="288"/>
      <c r="R99" s="328"/>
      <c r="S99" s="288"/>
      <c r="T99" s="328"/>
      <c r="U99" s="288"/>
      <c r="V99" s="328"/>
      <c r="W99" s="288"/>
      <c r="X99" s="328"/>
      <c r="Y99" s="288"/>
      <c r="Z99" s="328"/>
      <c r="AA99" s="288"/>
      <c r="AB99" s="328"/>
      <c r="AC99" s="288"/>
      <c r="AD99" s="328"/>
      <c r="AE99" s="288"/>
      <c r="AF99" s="328"/>
      <c r="AG99" s="288"/>
      <c r="AH99" s="328"/>
      <c r="AI99" s="288"/>
      <c r="AJ99" s="328"/>
      <c r="AK99" s="288"/>
      <c r="AL99" s="328"/>
      <c r="AM99" s="288"/>
      <c r="AN99" s="328"/>
      <c r="AO99" s="288"/>
      <c r="AP99" s="328"/>
      <c r="AQ99" s="288"/>
      <c r="AR99" s="328"/>
      <c r="AS99" s="288"/>
      <c r="AT99" s="328"/>
      <c r="AU99" s="288"/>
      <c r="AV99" s="328"/>
      <c r="AW99" s="288"/>
      <c r="AX99" s="328"/>
      <c r="AY99" s="288"/>
      <c r="AZ99" s="328"/>
      <c r="BA99" s="288"/>
      <c r="BB99" s="328"/>
      <c r="BC99" s="288"/>
      <c r="BD99" s="328"/>
      <c r="BE99" s="288"/>
      <c r="BF99" s="328"/>
      <c r="BG99" s="288"/>
      <c r="BH99" s="328"/>
      <c r="BI99" s="288"/>
      <c r="BJ99" s="328"/>
      <c r="BK99" s="288"/>
      <c r="BL99" s="328"/>
      <c r="BM99" s="288"/>
      <c r="BN99" s="328"/>
      <c r="BO99" s="288"/>
      <c r="BP99" s="328"/>
      <c r="BQ99" s="288"/>
      <c r="BR99" s="328"/>
      <c r="BS99" s="288"/>
      <c r="BT99" s="328"/>
      <c r="BU99" s="288"/>
      <c r="BV99" s="328"/>
      <c r="BW99" s="288"/>
      <c r="BX99" s="328"/>
      <c r="BY99" s="288"/>
      <c r="BZ99" s="328"/>
      <c r="CA99" s="288"/>
      <c r="CB99" s="328"/>
      <c r="CC99" s="288"/>
      <c r="CD99" s="328"/>
      <c r="CE99" s="288"/>
      <c r="CF99" s="328"/>
      <c r="CG99" s="288"/>
      <c r="CH99" s="328"/>
      <c r="CI99" s="288"/>
      <c r="CJ99" s="328"/>
      <c r="CK99" s="288"/>
      <c r="CL99" s="328"/>
      <c r="CM99" s="288"/>
      <c r="CN99" s="328"/>
      <c r="CO99" s="288"/>
      <c r="CP99" s="328"/>
      <c r="CQ99" s="288"/>
      <c r="CR99" s="328"/>
      <c r="CS99" s="288"/>
      <c r="CT99" s="328"/>
      <c r="CU99" s="288"/>
      <c r="CV99" s="328"/>
      <c r="CW99" s="288"/>
      <c r="CX99" s="328"/>
      <c r="CY99" s="288"/>
      <c r="CZ99" s="328"/>
      <c r="DA99" s="288"/>
      <c r="DB99" s="328"/>
      <c r="DC99" s="288"/>
      <c r="DD99" s="328"/>
      <c r="DE99" s="288"/>
      <c r="DF99" s="328"/>
      <c r="DG99" s="288"/>
      <c r="DH99" s="328"/>
      <c r="DI99" s="288"/>
      <c r="DJ99" s="328"/>
      <c r="DK99" s="288"/>
      <c r="DL99" s="328"/>
      <c r="DM99" s="288"/>
      <c r="DN99" s="328"/>
      <c r="DO99" s="288"/>
      <c r="DP99" s="328"/>
      <c r="DQ99" s="288"/>
      <c r="DR99" s="328"/>
      <c r="DS99" s="288"/>
      <c r="DT99" s="328"/>
      <c r="DU99" s="288"/>
      <c r="DV99" s="328"/>
      <c r="DW99" s="288"/>
      <c r="DX99" s="328"/>
      <c r="DY99" s="288"/>
      <c r="DZ99" s="328"/>
      <c r="EA99" s="288"/>
      <c r="EB99" s="328"/>
      <c r="EC99" s="288"/>
      <c r="ED99" s="370"/>
      <c r="EE99" s="8"/>
    </row>
    <row r="100" spans="2:135" ht="18" customHeight="1" x14ac:dyDescent="0.25">
      <c r="B100" s="651"/>
      <c r="C100" s="656"/>
      <c r="D100" s="287" t="s">
        <v>148</v>
      </c>
      <c r="E100" s="288"/>
      <c r="F100" s="328"/>
      <c r="G100" s="288"/>
      <c r="H100" s="328"/>
      <c r="I100" s="288"/>
      <c r="J100" s="328"/>
      <c r="K100" s="288"/>
      <c r="L100" s="328"/>
      <c r="M100" s="288"/>
      <c r="N100" s="328"/>
      <c r="O100" s="288"/>
      <c r="P100" s="328"/>
      <c r="Q100" s="288"/>
      <c r="R100" s="328"/>
      <c r="S100" s="288"/>
      <c r="T100" s="328"/>
      <c r="U100" s="288"/>
      <c r="V100" s="328"/>
      <c r="W100" s="288"/>
      <c r="X100" s="328"/>
      <c r="Y100" s="288"/>
      <c r="Z100" s="328"/>
      <c r="AA100" s="288"/>
      <c r="AB100" s="328"/>
      <c r="AC100" s="288"/>
      <c r="AD100" s="328"/>
      <c r="AE100" s="288"/>
      <c r="AF100" s="328"/>
      <c r="AG100" s="288"/>
      <c r="AH100" s="328"/>
      <c r="AI100" s="288"/>
      <c r="AJ100" s="328"/>
      <c r="AK100" s="288"/>
      <c r="AL100" s="328"/>
      <c r="AM100" s="288"/>
      <c r="AN100" s="328"/>
      <c r="AO100" s="288"/>
      <c r="AP100" s="328"/>
      <c r="AQ100" s="288"/>
      <c r="AR100" s="328"/>
      <c r="AS100" s="288"/>
      <c r="AT100" s="328"/>
      <c r="AU100" s="288"/>
      <c r="AV100" s="328"/>
      <c r="AW100" s="288"/>
      <c r="AX100" s="328"/>
      <c r="AY100" s="288"/>
      <c r="AZ100" s="328"/>
      <c r="BA100" s="288"/>
      <c r="BB100" s="328"/>
      <c r="BC100" s="288"/>
      <c r="BD100" s="328"/>
      <c r="BE100" s="288"/>
      <c r="BF100" s="328"/>
      <c r="BG100" s="288"/>
      <c r="BH100" s="328"/>
      <c r="BI100" s="288"/>
      <c r="BJ100" s="328"/>
      <c r="BK100" s="288"/>
      <c r="BL100" s="328"/>
      <c r="BM100" s="288"/>
      <c r="BN100" s="328"/>
      <c r="BO100" s="288"/>
      <c r="BP100" s="328"/>
      <c r="BQ100" s="288"/>
      <c r="BR100" s="328"/>
      <c r="BS100" s="288"/>
      <c r="BT100" s="328"/>
      <c r="BU100" s="288"/>
      <c r="BV100" s="328"/>
      <c r="BW100" s="288"/>
      <c r="BX100" s="328"/>
      <c r="BY100" s="288"/>
      <c r="BZ100" s="328"/>
      <c r="CA100" s="288"/>
      <c r="CB100" s="328"/>
      <c r="CC100" s="288"/>
      <c r="CD100" s="328"/>
      <c r="CE100" s="288"/>
      <c r="CF100" s="328"/>
      <c r="CG100" s="288"/>
      <c r="CH100" s="328"/>
      <c r="CI100" s="288"/>
      <c r="CJ100" s="328"/>
      <c r="CK100" s="288"/>
      <c r="CL100" s="328"/>
      <c r="CM100" s="288"/>
      <c r="CN100" s="328"/>
      <c r="CO100" s="288"/>
      <c r="CP100" s="328"/>
      <c r="CQ100" s="288"/>
      <c r="CR100" s="328"/>
      <c r="CS100" s="288"/>
      <c r="CT100" s="328"/>
      <c r="CU100" s="288"/>
      <c r="CV100" s="328"/>
      <c r="CW100" s="288"/>
      <c r="CX100" s="328"/>
      <c r="CY100" s="288"/>
      <c r="CZ100" s="328"/>
      <c r="DA100" s="288"/>
      <c r="DB100" s="328"/>
      <c r="DC100" s="288"/>
      <c r="DD100" s="328"/>
      <c r="DE100" s="288"/>
      <c r="DF100" s="328"/>
      <c r="DG100" s="288"/>
      <c r="DH100" s="328"/>
      <c r="DI100" s="288"/>
      <c r="DJ100" s="328"/>
      <c r="DK100" s="288"/>
      <c r="DL100" s="328"/>
      <c r="DM100" s="288"/>
      <c r="DN100" s="328"/>
      <c r="DO100" s="288"/>
      <c r="DP100" s="328"/>
      <c r="DQ100" s="288"/>
      <c r="DR100" s="328"/>
      <c r="DS100" s="288"/>
      <c r="DT100" s="328"/>
      <c r="DU100" s="288"/>
      <c r="DV100" s="328"/>
      <c r="DW100" s="288"/>
      <c r="DX100" s="328"/>
      <c r="DY100" s="288"/>
      <c r="DZ100" s="328"/>
      <c r="EA100" s="288"/>
      <c r="EB100" s="328"/>
      <c r="EC100" s="288"/>
      <c r="ED100" s="370"/>
      <c r="EE100" s="8"/>
    </row>
    <row r="101" spans="2:135" ht="18" customHeight="1" x14ac:dyDescent="0.25">
      <c r="B101" s="651"/>
      <c r="C101" s="656"/>
      <c r="D101" s="287" t="s">
        <v>149</v>
      </c>
      <c r="E101" s="288"/>
      <c r="F101" s="328"/>
      <c r="G101" s="288"/>
      <c r="H101" s="328"/>
      <c r="I101" s="288"/>
      <c r="J101" s="328"/>
      <c r="K101" s="288"/>
      <c r="L101" s="328"/>
      <c r="M101" s="288"/>
      <c r="N101" s="328"/>
      <c r="O101" s="288"/>
      <c r="P101" s="328"/>
      <c r="Q101" s="288"/>
      <c r="R101" s="328"/>
      <c r="S101" s="288"/>
      <c r="T101" s="328"/>
      <c r="U101" s="288"/>
      <c r="V101" s="328"/>
      <c r="W101" s="288"/>
      <c r="X101" s="328"/>
      <c r="Y101" s="288"/>
      <c r="Z101" s="328"/>
      <c r="AA101" s="288"/>
      <c r="AB101" s="328"/>
      <c r="AC101" s="288"/>
      <c r="AD101" s="328"/>
      <c r="AE101" s="288"/>
      <c r="AF101" s="328"/>
      <c r="AG101" s="288"/>
      <c r="AH101" s="328"/>
      <c r="AI101" s="288"/>
      <c r="AJ101" s="328"/>
      <c r="AK101" s="288"/>
      <c r="AL101" s="328"/>
      <c r="AM101" s="288"/>
      <c r="AN101" s="328"/>
      <c r="AO101" s="288"/>
      <c r="AP101" s="328"/>
      <c r="AQ101" s="288"/>
      <c r="AR101" s="328"/>
      <c r="AS101" s="288"/>
      <c r="AT101" s="328"/>
      <c r="AU101" s="288"/>
      <c r="AV101" s="328"/>
      <c r="AW101" s="288"/>
      <c r="AX101" s="328"/>
      <c r="AY101" s="288"/>
      <c r="AZ101" s="328"/>
      <c r="BA101" s="288"/>
      <c r="BB101" s="328"/>
      <c r="BC101" s="288"/>
      <c r="BD101" s="328"/>
      <c r="BE101" s="288"/>
      <c r="BF101" s="328"/>
      <c r="BG101" s="288"/>
      <c r="BH101" s="328"/>
      <c r="BI101" s="288"/>
      <c r="BJ101" s="328"/>
      <c r="BK101" s="288"/>
      <c r="BL101" s="328"/>
      <c r="BM101" s="288"/>
      <c r="BN101" s="328"/>
      <c r="BO101" s="288"/>
      <c r="BP101" s="328"/>
      <c r="BQ101" s="288"/>
      <c r="BR101" s="328"/>
      <c r="BS101" s="288"/>
      <c r="BT101" s="328"/>
      <c r="BU101" s="288"/>
      <c r="BV101" s="328"/>
      <c r="BW101" s="288"/>
      <c r="BX101" s="328"/>
      <c r="BY101" s="288"/>
      <c r="BZ101" s="328"/>
      <c r="CA101" s="288"/>
      <c r="CB101" s="328"/>
      <c r="CC101" s="288"/>
      <c r="CD101" s="328"/>
      <c r="CE101" s="288"/>
      <c r="CF101" s="328"/>
      <c r="CG101" s="288"/>
      <c r="CH101" s="328"/>
      <c r="CI101" s="288"/>
      <c r="CJ101" s="328"/>
      <c r="CK101" s="288"/>
      <c r="CL101" s="328"/>
      <c r="CM101" s="288"/>
      <c r="CN101" s="328"/>
      <c r="CO101" s="288"/>
      <c r="CP101" s="328"/>
      <c r="CQ101" s="288"/>
      <c r="CR101" s="328"/>
      <c r="CS101" s="288"/>
      <c r="CT101" s="328"/>
      <c r="CU101" s="288"/>
      <c r="CV101" s="328"/>
      <c r="CW101" s="288"/>
      <c r="CX101" s="328"/>
      <c r="CY101" s="288"/>
      <c r="CZ101" s="328"/>
      <c r="DA101" s="288"/>
      <c r="DB101" s="328"/>
      <c r="DC101" s="288"/>
      <c r="DD101" s="328"/>
      <c r="DE101" s="288"/>
      <c r="DF101" s="328"/>
      <c r="DG101" s="288"/>
      <c r="DH101" s="328"/>
      <c r="DI101" s="288"/>
      <c r="DJ101" s="328"/>
      <c r="DK101" s="288"/>
      <c r="DL101" s="328"/>
      <c r="DM101" s="288"/>
      <c r="DN101" s="328"/>
      <c r="DO101" s="288"/>
      <c r="DP101" s="328"/>
      <c r="DQ101" s="288"/>
      <c r="DR101" s="328"/>
      <c r="DS101" s="288"/>
      <c r="DT101" s="328"/>
      <c r="DU101" s="288"/>
      <c r="DV101" s="328"/>
      <c r="DW101" s="288"/>
      <c r="DX101" s="328"/>
      <c r="DY101" s="288"/>
      <c r="DZ101" s="328"/>
      <c r="EA101" s="288"/>
      <c r="EB101" s="328"/>
      <c r="EC101" s="288"/>
      <c r="ED101" s="370"/>
      <c r="EE101" s="8"/>
    </row>
    <row r="102" spans="2:135" ht="18" customHeight="1" x14ac:dyDescent="0.25">
      <c r="B102" s="651"/>
      <c r="C102" s="656"/>
      <c r="D102" s="287" t="s">
        <v>150</v>
      </c>
      <c r="E102" s="288"/>
      <c r="F102" s="328"/>
      <c r="G102" s="288"/>
      <c r="H102" s="328"/>
      <c r="I102" s="288"/>
      <c r="J102" s="328"/>
      <c r="K102" s="288"/>
      <c r="L102" s="328"/>
      <c r="M102" s="288"/>
      <c r="N102" s="328"/>
      <c r="O102" s="288"/>
      <c r="P102" s="328"/>
      <c r="Q102" s="288"/>
      <c r="R102" s="328"/>
      <c r="S102" s="288"/>
      <c r="T102" s="328"/>
      <c r="U102" s="288"/>
      <c r="V102" s="328"/>
      <c r="W102" s="288"/>
      <c r="X102" s="328"/>
      <c r="Y102" s="288"/>
      <c r="Z102" s="328"/>
      <c r="AA102" s="288"/>
      <c r="AB102" s="328"/>
      <c r="AC102" s="288"/>
      <c r="AD102" s="328"/>
      <c r="AE102" s="288"/>
      <c r="AF102" s="328"/>
      <c r="AG102" s="288"/>
      <c r="AH102" s="328"/>
      <c r="AI102" s="288"/>
      <c r="AJ102" s="328"/>
      <c r="AK102" s="288"/>
      <c r="AL102" s="328"/>
      <c r="AM102" s="288"/>
      <c r="AN102" s="328"/>
      <c r="AO102" s="288"/>
      <c r="AP102" s="328"/>
      <c r="AQ102" s="288"/>
      <c r="AR102" s="328"/>
      <c r="AS102" s="288"/>
      <c r="AT102" s="328"/>
      <c r="AU102" s="288"/>
      <c r="AV102" s="328"/>
      <c r="AW102" s="288"/>
      <c r="AX102" s="328"/>
      <c r="AY102" s="288"/>
      <c r="AZ102" s="328"/>
      <c r="BA102" s="288"/>
      <c r="BB102" s="328"/>
      <c r="BC102" s="288"/>
      <c r="BD102" s="328"/>
      <c r="BE102" s="288"/>
      <c r="BF102" s="328"/>
      <c r="BG102" s="288"/>
      <c r="BH102" s="328"/>
      <c r="BI102" s="288"/>
      <c r="BJ102" s="328"/>
      <c r="BK102" s="288"/>
      <c r="BL102" s="328"/>
      <c r="BM102" s="288"/>
      <c r="BN102" s="328"/>
      <c r="BO102" s="288"/>
      <c r="BP102" s="328"/>
      <c r="BQ102" s="288"/>
      <c r="BR102" s="328"/>
      <c r="BS102" s="288"/>
      <c r="BT102" s="328"/>
      <c r="BU102" s="288"/>
      <c r="BV102" s="328"/>
      <c r="BW102" s="288"/>
      <c r="BX102" s="328"/>
      <c r="BY102" s="288"/>
      <c r="BZ102" s="328"/>
      <c r="CA102" s="288"/>
      <c r="CB102" s="328"/>
      <c r="CC102" s="288"/>
      <c r="CD102" s="328"/>
      <c r="CE102" s="288"/>
      <c r="CF102" s="328"/>
      <c r="CG102" s="288"/>
      <c r="CH102" s="328"/>
      <c r="CI102" s="288"/>
      <c r="CJ102" s="328"/>
      <c r="CK102" s="288"/>
      <c r="CL102" s="328"/>
      <c r="CM102" s="288"/>
      <c r="CN102" s="328"/>
      <c r="CO102" s="288"/>
      <c r="CP102" s="328"/>
      <c r="CQ102" s="288"/>
      <c r="CR102" s="328"/>
      <c r="CS102" s="288"/>
      <c r="CT102" s="328"/>
      <c r="CU102" s="288"/>
      <c r="CV102" s="328"/>
      <c r="CW102" s="288"/>
      <c r="CX102" s="328"/>
      <c r="CY102" s="288"/>
      <c r="CZ102" s="328"/>
      <c r="DA102" s="288"/>
      <c r="DB102" s="328"/>
      <c r="DC102" s="288"/>
      <c r="DD102" s="328"/>
      <c r="DE102" s="288"/>
      <c r="DF102" s="328"/>
      <c r="DG102" s="288"/>
      <c r="DH102" s="328"/>
      <c r="DI102" s="288"/>
      <c r="DJ102" s="328"/>
      <c r="DK102" s="288"/>
      <c r="DL102" s="328"/>
      <c r="DM102" s="288"/>
      <c r="DN102" s="328"/>
      <c r="DO102" s="288"/>
      <c r="DP102" s="328"/>
      <c r="DQ102" s="288"/>
      <c r="DR102" s="328"/>
      <c r="DS102" s="288"/>
      <c r="DT102" s="328"/>
      <c r="DU102" s="288"/>
      <c r="DV102" s="328"/>
      <c r="DW102" s="288"/>
      <c r="DX102" s="328"/>
      <c r="DY102" s="288"/>
      <c r="DZ102" s="328"/>
      <c r="EA102" s="288"/>
      <c r="EB102" s="328"/>
      <c r="EC102" s="288"/>
      <c r="ED102" s="370"/>
      <c r="EE102" s="8"/>
    </row>
    <row r="103" spans="2:135" ht="18" customHeight="1" x14ac:dyDescent="0.25">
      <c r="B103" s="651"/>
      <c r="C103" s="656"/>
      <c r="D103" s="287" t="s">
        <v>142</v>
      </c>
      <c r="E103" s="288"/>
      <c r="F103" s="328"/>
      <c r="G103" s="288"/>
      <c r="H103" s="328"/>
      <c r="I103" s="288"/>
      <c r="J103" s="328"/>
      <c r="K103" s="288"/>
      <c r="L103" s="328"/>
      <c r="M103" s="288"/>
      <c r="N103" s="328"/>
      <c r="O103" s="288"/>
      <c r="P103" s="328"/>
      <c r="Q103" s="288"/>
      <c r="R103" s="328"/>
      <c r="S103" s="288"/>
      <c r="T103" s="328"/>
      <c r="U103" s="288"/>
      <c r="V103" s="328"/>
      <c r="W103" s="288"/>
      <c r="X103" s="328"/>
      <c r="Y103" s="288"/>
      <c r="Z103" s="328"/>
      <c r="AA103" s="288"/>
      <c r="AB103" s="328"/>
      <c r="AC103" s="288"/>
      <c r="AD103" s="328"/>
      <c r="AE103" s="288"/>
      <c r="AF103" s="328"/>
      <c r="AG103" s="288"/>
      <c r="AH103" s="328"/>
      <c r="AI103" s="288"/>
      <c r="AJ103" s="328"/>
      <c r="AK103" s="288"/>
      <c r="AL103" s="328"/>
      <c r="AM103" s="288"/>
      <c r="AN103" s="328"/>
      <c r="AO103" s="288"/>
      <c r="AP103" s="328"/>
      <c r="AQ103" s="288"/>
      <c r="AR103" s="328"/>
      <c r="AS103" s="288"/>
      <c r="AT103" s="328"/>
      <c r="AU103" s="288"/>
      <c r="AV103" s="328"/>
      <c r="AW103" s="288"/>
      <c r="AX103" s="328"/>
      <c r="AY103" s="288"/>
      <c r="AZ103" s="328"/>
      <c r="BA103" s="288"/>
      <c r="BB103" s="328"/>
      <c r="BC103" s="288"/>
      <c r="BD103" s="328"/>
      <c r="BE103" s="288"/>
      <c r="BF103" s="328"/>
      <c r="BG103" s="288"/>
      <c r="BH103" s="328"/>
      <c r="BI103" s="288"/>
      <c r="BJ103" s="328"/>
      <c r="BK103" s="288"/>
      <c r="BL103" s="328"/>
      <c r="BM103" s="288"/>
      <c r="BN103" s="328"/>
      <c r="BO103" s="288"/>
      <c r="BP103" s="328"/>
      <c r="BQ103" s="288"/>
      <c r="BR103" s="328"/>
      <c r="BS103" s="288"/>
      <c r="BT103" s="328"/>
      <c r="BU103" s="288"/>
      <c r="BV103" s="328"/>
      <c r="BW103" s="288"/>
      <c r="BX103" s="328"/>
      <c r="BY103" s="288"/>
      <c r="BZ103" s="328"/>
      <c r="CA103" s="288"/>
      <c r="CB103" s="328"/>
      <c r="CC103" s="288"/>
      <c r="CD103" s="328"/>
      <c r="CE103" s="288"/>
      <c r="CF103" s="328"/>
      <c r="CG103" s="288"/>
      <c r="CH103" s="328"/>
      <c r="CI103" s="288"/>
      <c r="CJ103" s="328"/>
      <c r="CK103" s="288"/>
      <c r="CL103" s="328"/>
      <c r="CM103" s="288"/>
      <c r="CN103" s="328"/>
      <c r="CO103" s="288"/>
      <c r="CP103" s="328"/>
      <c r="CQ103" s="288"/>
      <c r="CR103" s="328"/>
      <c r="CS103" s="288"/>
      <c r="CT103" s="328"/>
      <c r="CU103" s="288"/>
      <c r="CV103" s="328"/>
      <c r="CW103" s="288"/>
      <c r="CX103" s="328"/>
      <c r="CY103" s="288"/>
      <c r="CZ103" s="328"/>
      <c r="DA103" s="288"/>
      <c r="DB103" s="328"/>
      <c r="DC103" s="288"/>
      <c r="DD103" s="328"/>
      <c r="DE103" s="288"/>
      <c r="DF103" s="328"/>
      <c r="DG103" s="288"/>
      <c r="DH103" s="328"/>
      <c r="DI103" s="288"/>
      <c r="DJ103" s="328"/>
      <c r="DK103" s="288"/>
      <c r="DL103" s="328"/>
      <c r="DM103" s="288"/>
      <c r="DN103" s="328"/>
      <c r="DO103" s="288"/>
      <c r="DP103" s="328"/>
      <c r="DQ103" s="288"/>
      <c r="DR103" s="328"/>
      <c r="DS103" s="288"/>
      <c r="DT103" s="328"/>
      <c r="DU103" s="288"/>
      <c r="DV103" s="328"/>
      <c r="DW103" s="288"/>
      <c r="DX103" s="328"/>
      <c r="DY103" s="288"/>
      <c r="DZ103" s="328"/>
      <c r="EA103" s="288"/>
      <c r="EB103" s="328"/>
      <c r="EC103" s="288"/>
      <c r="ED103" s="370"/>
      <c r="EE103" s="8"/>
    </row>
    <row r="104" spans="2:135" ht="18" customHeight="1" x14ac:dyDescent="0.25">
      <c r="B104" s="651"/>
      <c r="C104" s="656"/>
      <c r="D104" s="287" t="s">
        <v>42</v>
      </c>
      <c r="E104" s="288"/>
      <c r="F104" s="328"/>
      <c r="G104" s="288"/>
      <c r="H104" s="328"/>
      <c r="I104" s="288"/>
      <c r="J104" s="328"/>
      <c r="K104" s="288"/>
      <c r="L104" s="328"/>
      <c r="M104" s="288"/>
      <c r="N104" s="328"/>
      <c r="O104" s="288"/>
      <c r="P104" s="328"/>
      <c r="Q104" s="288"/>
      <c r="R104" s="328"/>
      <c r="S104" s="288"/>
      <c r="T104" s="328"/>
      <c r="U104" s="288"/>
      <c r="V104" s="328"/>
      <c r="W104" s="288"/>
      <c r="X104" s="328"/>
      <c r="Y104" s="288"/>
      <c r="Z104" s="328"/>
      <c r="AA104" s="288"/>
      <c r="AB104" s="328"/>
      <c r="AC104" s="288"/>
      <c r="AD104" s="328"/>
      <c r="AE104" s="288"/>
      <c r="AF104" s="328"/>
      <c r="AG104" s="288"/>
      <c r="AH104" s="328"/>
      <c r="AI104" s="288"/>
      <c r="AJ104" s="328"/>
      <c r="AK104" s="288"/>
      <c r="AL104" s="328"/>
      <c r="AM104" s="288"/>
      <c r="AN104" s="328"/>
      <c r="AO104" s="288"/>
      <c r="AP104" s="328"/>
      <c r="AQ104" s="288"/>
      <c r="AR104" s="328"/>
      <c r="AS104" s="288"/>
      <c r="AT104" s="328"/>
      <c r="AU104" s="288"/>
      <c r="AV104" s="328"/>
      <c r="AW104" s="288"/>
      <c r="AX104" s="328"/>
      <c r="AY104" s="288"/>
      <c r="AZ104" s="328"/>
      <c r="BA104" s="288"/>
      <c r="BB104" s="328"/>
      <c r="BC104" s="288"/>
      <c r="BD104" s="328"/>
      <c r="BE104" s="288"/>
      <c r="BF104" s="328"/>
      <c r="BG104" s="288"/>
      <c r="BH104" s="328"/>
      <c r="BI104" s="288"/>
      <c r="BJ104" s="328"/>
      <c r="BK104" s="288"/>
      <c r="BL104" s="328"/>
      <c r="BM104" s="288"/>
      <c r="BN104" s="328"/>
      <c r="BO104" s="288"/>
      <c r="BP104" s="328"/>
      <c r="BQ104" s="288"/>
      <c r="BR104" s="328"/>
      <c r="BS104" s="288"/>
      <c r="BT104" s="328"/>
      <c r="BU104" s="288"/>
      <c r="BV104" s="328"/>
      <c r="BW104" s="288"/>
      <c r="BX104" s="328"/>
      <c r="BY104" s="288"/>
      <c r="BZ104" s="328"/>
      <c r="CA104" s="288"/>
      <c r="CB104" s="328"/>
      <c r="CC104" s="288"/>
      <c r="CD104" s="328"/>
      <c r="CE104" s="288"/>
      <c r="CF104" s="328"/>
      <c r="CG104" s="288"/>
      <c r="CH104" s="328"/>
      <c r="CI104" s="288"/>
      <c r="CJ104" s="328"/>
      <c r="CK104" s="288"/>
      <c r="CL104" s="328"/>
      <c r="CM104" s="288"/>
      <c r="CN104" s="328"/>
      <c r="CO104" s="288"/>
      <c r="CP104" s="328"/>
      <c r="CQ104" s="288"/>
      <c r="CR104" s="328"/>
      <c r="CS104" s="288"/>
      <c r="CT104" s="328"/>
      <c r="CU104" s="288"/>
      <c r="CV104" s="328"/>
      <c r="CW104" s="288"/>
      <c r="CX104" s="328"/>
      <c r="CY104" s="288"/>
      <c r="CZ104" s="328"/>
      <c r="DA104" s="288"/>
      <c r="DB104" s="328"/>
      <c r="DC104" s="288"/>
      <c r="DD104" s="328"/>
      <c r="DE104" s="288"/>
      <c r="DF104" s="328"/>
      <c r="DG104" s="288"/>
      <c r="DH104" s="328"/>
      <c r="DI104" s="288"/>
      <c r="DJ104" s="328"/>
      <c r="DK104" s="288"/>
      <c r="DL104" s="328"/>
      <c r="DM104" s="288"/>
      <c r="DN104" s="328"/>
      <c r="DO104" s="288"/>
      <c r="DP104" s="328"/>
      <c r="DQ104" s="288"/>
      <c r="DR104" s="328"/>
      <c r="DS104" s="288"/>
      <c r="DT104" s="328"/>
      <c r="DU104" s="288"/>
      <c r="DV104" s="328"/>
      <c r="DW104" s="288"/>
      <c r="DX104" s="328"/>
      <c r="DY104" s="288"/>
      <c r="DZ104" s="328"/>
      <c r="EA104" s="288"/>
      <c r="EB104" s="328"/>
      <c r="EC104" s="288"/>
      <c r="ED104" s="370"/>
      <c r="EE104" s="8"/>
    </row>
    <row r="105" spans="2:135" ht="18" customHeight="1" x14ac:dyDescent="0.25">
      <c r="B105" s="651"/>
      <c r="C105" s="656"/>
      <c r="D105" s="287" t="s">
        <v>151</v>
      </c>
      <c r="E105" s="288"/>
      <c r="F105" s="328"/>
      <c r="G105" s="288"/>
      <c r="H105" s="328"/>
      <c r="I105" s="288"/>
      <c r="J105" s="328"/>
      <c r="K105" s="288"/>
      <c r="L105" s="328"/>
      <c r="M105" s="288"/>
      <c r="N105" s="328"/>
      <c r="O105" s="288"/>
      <c r="P105" s="328"/>
      <c r="Q105" s="288"/>
      <c r="R105" s="328"/>
      <c r="S105" s="288"/>
      <c r="T105" s="328"/>
      <c r="U105" s="288"/>
      <c r="V105" s="328"/>
      <c r="W105" s="288"/>
      <c r="X105" s="328"/>
      <c r="Y105" s="288"/>
      <c r="Z105" s="328"/>
      <c r="AA105" s="288"/>
      <c r="AB105" s="328"/>
      <c r="AC105" s="288"/>
      <c r="AD105" s="328"/>
      <c r="AE105" s="288"/>
      <c r="AF105" s="328"/>
      <c r="AG105" s="288"/>
      <c r="AH105" s="328"/>
      <c r="AI105" s="288"/>
      <c r="AJ105" s="328"/>
      <c r="AK105" s="288"/>
      <c r="AL105" s="328"/>
      <c r="AM105" s="288"/>
      <c r="AN105" s="328"/>
      <c r="AO105" s="288"/>
      <c r="AP105" s="328"/>
      <c r="AQ105" s="288"/>
      <c r="AR105" s="328"/>
      <c r="AS105" s="288"/>
      <c r="AT105" s="328"/>
      <c r="AU105" s="288"/>
      <c r="AV105" s="328"/>
      <c r="AW105" s="288"/>
      <c r="AX105" s="328"/>
      <c r="AY105" s="288"/>
      <c r="AZ105" s="328"/>
      <c r="BA105" s="288"/>
      <c r="BB105" s="328"/>
      <c r="BC105" s="288"/>
      <c r="BD105" s="328"/>
      <c r="BE105" s="288"/>
      <c r="BF105" s="328"/>
      <c r="BG105" s="288"/>
      <c r="BH105" s="328"/>
      <c r="BI105" s="288"/>
      <c r="BJ105" s="328"/>
      <c r="BK105" s="288"/>
      <c r="BL105" s="328"/>
      <c r="BM105" s="288"/>
      <c r="BN105" s="328"/>
      <c r="BO105" s="288"/>
      <c r="BP105" s="328"/>
      <c r="BQ105" s="288"/>
      <c r="BR105" s="328"/>
      <c r="BS105" s="288"/>
      <c r="BT105" s="328"/>
      <c r="BU105" s="288"/>
      <c r="BV105" s="328"/>
      <c r="BW105" s="288"/>
      <c r="BX105" s="328"/>
      <c r="BY105" s="288"/>
      <c r="BZ105" s="328"/>
      <c r="CA105" s="288"/>
      <c r="CB105" s="328"/>
      <c r="CC105" s="288"/>
      <c r="CD105" s="328"/>
      <c r="CE105" s="288"/>
      <c r="CF105" s="328"/>
      <c r="CG105" s="288"/>
      <c r="CH105" s="328"/>
      <c r="CI105" s="288"/>
      <c r="CJ105" s="328"/>
      <c r="CK105" s="288"/>
      <c r="CL105" s="328"/>
      <c r="CM105" s="288"/>
      <c r="CN105" s="328"/>
      <c r="CO105" s="288"/>
      <c r="CP105" s="328"/>
      <c r="CQ105" s="288"/>
      <c r="CR105" s="328"/>
      <c r="CS105" s="288"/>
      <c r="CT105" s="328"/>
      <c r="CU105" s="288"/>
      <c r="CV105" s="328"/>
      <c r="CW105" s="288"/>
      <c r="CX105" s="328"/>
      <c r="CY105" s="288"/>
      <c r="CZ105" s="328"/>
      <c r="DA105" s="288"/>
      <c r="DB105" s="328"/>
      <c r="DC105" s="288"/>
      <c r="DD105" s="328"/>
      <c r="DE105" s="288"/>
      <c r="DF105" s="328"/>
      <c r="DG105" s="288"/>
      <c r="DH105" s="328"/>
      <c r="DI105" s="288"/>
      <c r="DJ105" s="328"/>
      <c r="DK105" s="288"/>
      <c r="DL105" s="328"/>
      <c r="DM105" s="288"/>
      <c r="DN105" s="328"/>
      <c r="DO105" s="288"/>
      <c r="DP105" s="328"/>
      <c r="DQ105" s="288"/>
      <c r="DR105" s="328"/>
      <c r="DS105" s="288"/>
      <c r="DT105" s="328"/>
      <c r="DU105" s="288"/>
      <c r="DV105" s="328"/>
      <c r="DW105" s="288"/>
      <c r="DX105" s="328"/>
      <c r="DY105" s="288"/>
      <c r="DZ105" s="328"/>
      <c r="EA105" s="288"/>
      <c r="EB105" s="328"/>
      <c r="EC105" s="288"/>
      <c r="ED105" s="370"/>
      <c r="EE105" s="8"/>
    </row>
    <row r="106" spans="2:135" ht="18" customHeight="1" x14ac:dyDescent="0.25">
      <c r="B106" s="651"/>
      <c r="C106" s="656"/>
      <c r="D106" s="287" t="s">
        <v>152</v>
      </c>
      <c r="E106" s="288"/>
      <c r="F106" s="328"/>
      <c r="G106" s="288"/>
      <c r="H106" s="328"/>
      <c r="I106" s="288"/>
      <c r="J106" s="328"/>
      <c r="K106" s="288"/>
      <c r="L106" s="328"/>
      <c r="M106" s="288"/>
      <c r="N106" s="328"/>
      <c r="O106" s="288"/>
      <c r="P106" s="328"/>
      <c r="Q106" s="288"/>
      <c r="R106" s="328"/>
      <c r="S106" s="288"/>
      <c r="T106" s="328"/>
      <c r="U106" s="288"/>
      <c r="V106" s="328"/>
      <c r="W106" s="288"/>
      <c r="X106" s="328"/>
      <c r="Y106" s="288"/>
      <c r="Z106" s="328"/>
      <c r="AA106" s="288"/>
      <c r="AB106" s="328"/>
      <c r="AC106" s="288"/>
      <c r="AD106" s="328"/>
      <c r="AE106" s="288"/>
      <c r="AF106" s="328"/>
      <c r="AG106" s="288"/>
      <c r="AH106" s="328"/>
      <c r="AI106" s="288"/>
      <c r="AJ106" s="328"/>
      <c r="AK106" s="288"/>
      <c r="AL106" s="328"/>
      <c r="AM106" s="288"/>
      <c r="AN106" s="328"/>
      <c r="AO106" s="288"/>
      <c r="AP106" s="328"/>
      <c r="AQ106" s="288"/>
      <c r="AR106" s="328"/>
      <c r="AS106" s="288"/>
      <c r="AT106" s="328"/>
      <c r="AU106" s="288"/>
      <c r="AV106" s="328"/>
      <c r="AW106" s="288"/>
      <c r="AX106" s="328"/>
      <c r="AY106" s="288"/>
      <c r="AZ106" s="328"/>
      <c r="BA106" s="288"/>
      <c r="BB106" s="328"/>
      <c r="BC106" s="288"/>
      <c r="BD106" s="328"/>
      <c r="BE106" s="288"/>
      <c r="BF106" s="328"/>
      <c r="BG106" s="288"/>
      <c r="BH106" s="328"/>
      <c r="BI106" s="288"/>
      <c r="BJ106" s="328"/>
      <c r="BK106" s="288"/>
      <c r="BL106" s="328"/>
      <c r="BM106" s="288"/>
      <c r="BN106" s="328"/>
      <c r="BO106" s="288"/>
      <c r="BP106" s="328"/>
      <c r="BQ106" s="288"/>
      <c r="BR106" s="328"/>
      <c r="BS106" s="288"/>
      <c r="BT106" s="328"/>
      <c r="BU106" s="288"/>
      <c r="BV106" s="328"/>
      <c r="BW106" s="288"/>
      <c r="BX106" s="328"/>
      <c r="BY106" s="288"/>
      <c r="BZ106" s="328"/>
      <c r="CA106" s="288"/>
      <c r="CB106" s="328"/>
      <c r="CC106" s="288"/>
      <c r="CD106" s="328"/>
      <c r="CE106" s="288"/>
      <c r="CF106" s="328"/>
      <c r="CG106" s="288"/>
      <c r="CH106" s="328"/>
      <c r="CI106" s="288"/>
      <c r="CJ106" s="328"/>
      <c r="CK106" s="288"/>
      <c r="CL106" s="328"/>
      <c r="CM106" s="288"/>
      <c r="CN106" s="328"/>
      <c r="CO106" s="288"/>
      <c r="CP106" s="328"/>
      <c r="CQ106" s="288"/>
      <c r="CR106" s="328"/>
      <c r="CS106" s="288"/>
      <c r="CT106" s="328"/>
      <c r="CU106" s="288"/>
      <c r="CV106" s="328"/>
      <c r="CW106" s="288"/>
      <c r="CX106" s="328"/>
      <c r="CY106" s="288"/>
      <c r="CZ106" s="328"/>
      <c r="DA106" s="288"/>
      <c r="DB106" s="328"/>
      <c r="DC106" s="288"/>
      <c r="DD106" s="328"/>
      <c r="DE106" s="288"/>
      <c r="DF106" s="328"/>
      <c r="DG106" s="288"/>
      <c r="DH106" s="328"/>
      <c r="DI106" s="288"/>
      <c r="DJ106" s="328"/>
      <c r="DK106" s="288"/>
      <c r="DL106" s="328"/>
      <c r="DM106" s="288"/>
      <c r="DN106" s="328"/>
      <c r="DO106" s="288"/>
      <c r="DP106" s="328"/>
      <c r="DQ106" s="288"/>
      <c r="DR106" s="328"/>
      <c r="DS106" s="288"/>
      <c r="DT106" s="328"/>
      <c r="DU106" s="288"/>
      <c r="DV106" s="328"/>
      <c r="DW106" s="288"/>
      <c r="DX106" s="328"/>
      <c r="DY106" s="288"/>
      <c r="DZ106" s="328"/>
      <c r="EA106" s="288"/>
      <c r="EB106" s="328"/>
      <c r="EC106" s="288"/>
      <c r="ED106" s="370"/>
      <c r="EE106" s="8"/>
    </row>
    <row r="107" spans="2:135" ht="18" customHeight="1" x14ac:dyDescent="0.25">
      <c r="B107" s="651"/>
      <c r="C107" s="656"/>
      <c r="D107" s="287" t="s">
        <v>153</v>
      </c>
      <c r="E107" s="289"/>
      <c r="F107" s="329"/>
      <c r="G107" s="289"/>
      <c r="H107" s="329"/>
      <c r="I107" s="289"/>
      <c r="J107" s="329"/>
      <c r="K107" s="289"/>
      <c r="L107" s="329"/>
      <c r="M107" s="289"/>
      <c r="N107" s="329"/>
      <c r="O107" s="289"/>
      <c r="P107" s="329"/>
      <c r="Q107" s="289"/>
      <c r="R107" s="329"/>
      <c r="S107" s="289"/>
      <c r="T107" s="329"/>
      <c r="U107" s="289"/>
      <c r="V107" s="329"/>
      <c r="W107" s="289"/>
      <c r="X107" s="329"/>
      <c r="Y107" s="289"/>
      <c r="Z107" s="329"/>
      <c r="AA107" s="289"/>
      <c r="AB107" s="329"/>
      <c r="AC107" s="289"/>
      <c r="AD107" s="329"/>
      <c r="AE107" s="289"/>
      <c r="AF107" s="329"/>
      <c r="AG107" s="289"/>
      <c r="AH107" s="329"/>
      <c r="AI107" s="289"/>
      <c r="AJ107" s="329"/>
      <c r="AK107" s="289"/>
      <c r="AL107" s="329"/>
      <c r="AM107" s="289"/>
      <c r="AN107" s="329"/>
      <c r="AO107" s="289"/>
      <c r="AP107" s="329"/>
      <c r="AQ107" s="289"/>
      <c r="AR107" s="329"/>
      <c r="AS107" s="289"/>
      <c r="AT107" s="329"/>
      <c r="AU107" s="289"/>
      <c r="AV107" s="329"/>
      <c r="AW107" s="289"/>
      <c r="AX107" s="329"/>
      <c r="AY107" s="289"/>
      <c r="AZ107" s="329"/>
      <c r="BA107" s="289"/>
      <c r="BB107" s="329"/>
      <c r="BC107" s="289"/>
      <c r="BD107" s="329"/>
      <c r="BE107" s="289"/>
      <c r="BF107" s="329"/>
      <c r="BG107" s="289"/>
      <c r="BH107" s="329"/>
      <c r="BI107" s="289"/>
      <c r="BJ107" s="329"/>
      <c r="BK107" s="289"/>
      <c r="BL107" s="329"/>
      <c r="BM107" s="288"/>
      <c r="BN107" s="328"/>
      <c r="BO107" s="288"/>
      <c r="BP107" s="328"/>
      <c r="BQ107" s="288"/>
      <c r="BR107" s="328"/>
      <c r="BS107" s="288"/>
      <c r="BT107" s="328"/>
      <c r="BU107" s="288"/>
      <c r="BV107" s="328"/>
      <c r="BW107" s="288"/>
      <c r="BX107" s="328"/>
      <c r="BY107" s="288"/>
      <c r="BZ107" s="328"/>
      <c r="CA107" s="288"/>
      <c r="CB107" s="328"/>
      <c r="CC107" s="288"/>
      <c r="CD107" s="328"/>
      <c r="CE107" s="288"/>
      <c r="CF107" s="328"/>
      <c r="CG107" s="288"/>
      <c r="CH107" s="328"/>
      <c r="CI107" s="288"/>
      <c r="CJ107" s="328"/>
      <c r="CK107" s="288"/>
      <c r="CL107" s="328"/>
      <c r="CM107" s="288"/>
      <c r="CN107" s="328"/>
      <c r="CO107" s="288"/>
      <c r="CP107" s="328"/>
      <c r="CQ107" s="288"/>
      <c r="CR107" s="328"/>
      <c r="CS107" s="288"/>
      <c r="CT107" s="328"/>
      <c r="CU107" s="288"/>
      <c r="CV107" s="328"/>
      <c r="CW107" s="288"/>
      <c r="CX107" s="328"/>
      <c r="CY107" s="288"/>
      <c r="CZ107" s="328"/>
      <c r="DA107" s="288"/>
      <c r="DB107" s="328"/>
      <c r="DC107" s="288"/>
      <c r="DD107" s="328"/>
      <c r="DE107" s="288"/>
      <c r="DF107" s="328"/>
      <c r="DG107" s="288"/>
      <c r="DH107" s="328"/>
      <c r="DI107" s="288"/>
      <c r="DJ107" s="328"/>
      <c r="DK107" s="288"/>
      <c r="DL107" s="328"/>
      <c r="DM107" s="288"/>
      <c r="DN107" s="328"/>
      <c r="DO107" s="288"/>
      <c r="DP107" s="328"/>
      <c r="DQ107" s="288"/>
      <c r="DR107" s="328"/>
      <c r="DS107" s="288"/>
      <c r="DT107" s="328"/>
      <c r="DU107" s="288"/>
      <c r="DV107" s="328"/>
      <c r="DW107" s="288"/>
      <c r="DX107" s="328"/>
      <c r="DY107" s="288"/>
      <c r="DZ107" s="328"/>
      <c r="EA107" s="288"/>
      <c r="EB107" s="328"/>
      <c r="EC107" s="288"/>
      <c r="ED107" s="370"/>
      <c r="EE107" s="8"/>
    </row>
    <row r="108" spans="2:135" ht="18" customHeight="1" thickBot="1" x14ac:dyDescent="0.3">
      <c r="B108" s="651"/>
      <c r="C108" s="656"/>
      <c r="D108" s="290" t="s">
        <v>154</v>
      </c>
      <c r="E108" s="291" t="e">
        <f>E99/E104</f>
        <v>#DIV/0!</v>
      </c>
      <c r="F108" s="330" t="e">
        <f t="shared" ref="F108:BM108" si="232">F99/F104</f>
        <v>#DIV/0!</v>
      </c>
      <c r="G108" s="291" t="e">
        <f t="shared" si="232"/>
        <v>#DIV/0!</v>
      </c>
      <c r="H108" s="330" t="e">
        <f t="shared" si="232"/>
        <v>#DIV/0!</v>
      </c>
      <c r="I108" s="291" t="e">
        <f t="shared" si="232"/>
        <v>#DIV/0!</v>
      </c>
      <c r="J108" s="330" t="e">
        <f t="shared" si="232"/>
        <v>#DIV/0!</v>
      </c>
      <c r="K108" s="291" t="e">
        <f t="shared" si="232"/>
        <v>#DIV/0!</v>
      </c>
      <c r="L108" s="330" t="e">
        <f t="shared" si="232"/>
        <v>#DIV/0!</v>
      </c>
      <c r="M108" s="291" t="e">
        <f t="shared" si="232"/>
        <v>#DIV/0!</v>
      </c>
      <c r="N108" s="330" t="e">
        <f t="shared" si="232"/>
        <v>#DIV/0!</v>
      </c>
      <c r="O108" s="291" t="e">
        <f t="shared" si="232"/>
        <v>#DIV/0!</v>
      </c>
      <c r="P108" s="330" t="e">
        <f t="shared" si="232"/>
        <v>#DIV/0!</v>
      </c>
      <c r="Q108" s="291" t="e">
        <f t="shared" si="232"/>
        <v>#DIV/0!</v>
      </c>
      <c r="R108" s="330" t="e">
        <f t="shared" si="232"/>
        <v>#DIV/0!</v>
      </c>
      <c r="S108" s="291" t="e">
        <f t="shared" si="232"/>
        <v>#DIV/0!</v>
      </c>
      <c r="T108" s="330" t="e">
        <f t="shared" si="232"/>
        <v>#DIV/0!</v>
      </c>
      <c r="U108" s="291" t="e">
        <f t="shared" si="232"/>
        <v>#DIV/0!</v>
      </c>
      <c r="V108" s="330" t="e">
        <f t="shared" si="232"/>
        <v>#DIV/0!</v>
      </c>
      <c r="W108" s="291" t="e">
        <f t="shared" si="232"/>
        <v>#DIV/0!</v>
      </c>
      <c r="X108" s="330" t="e">
        <f t="shared" si="232"/>
        <v>#DIV/0!</v>
      </c>
      <c r="Y108" s="291" t="e">
        <f t="shared" si="232"/>
        <v>#DIV/0!</v>
      </c>
      <c r="Z108" s="330" t="e">
        <f t="shared" si="232"/>
        <v>#DIV/0!</v>
      </c>
      <c r="AA108" s="291" t="e">
        <f t="shared" si="232"/>
        <v>#DIV/0!</v>
      </c>
      <c r="AB108" s="330" t="e">
        <f t="shared" si="232"/>
        <v>#DIV/0!</v>
      </c>
      <c r="AC108" s="291" t="e">
        <f t="shared" si="232"/>
        <v>#DIV/0!</v>
      </c>
      <c r="AD108" s="330" t="e">
        <f t="shared" si="232"/>
        <v>#DIV/0!</v>
      </c>
      <c r="AE108" s="291" t="e">
        <f t="shared" si="232"/>
        <v>#DIV/0!</v>
      </c>
      <c r="AF108" s="330" t="e">
        <f t="shared" si="232"/>
        <v>#DIV/0!</v>
      </c>
      <c r="AG108" s="291" t="e">
        <f t="shared" si="232"/>
        <v>#DIV/0!</v>
      </c>
      <c r="AH108" s="330" t="e">
        <f t="shared" si="232"/>
        <v>#DIV/0!</v>
      </c>
      <c r="AI108" s="291" t="e">
        <f t="shared" si="232"/>
        <v>#DIV/0!</v>
      </c>
      <c r="AJ108" s="330" t="e">
        <f t="shared" si="232"/>
        <v>#DIV/0!</v>
      </c>
      <c r="AK108" s="291" t="e">
        <f t="shared" si="232"/>
        <v>#DIV/0!</v>
      </c>
      <c r="AL108" s="330" t="e">
        <f t="shared" si="232"/>
        <v>#DIV/0!</v>
      </c>
      <c r="AM108" s="291" t="e">
        <f t="shared" si="232"/>
        <v>#DIV/0!</v>
      </c>
      <c r="AN108" s="330" t="e">
        <f t="shared" si="232"/>
        <v>#DIV/0!</v>
      </c>
      <c r="AO108" s="291" t="e">
        <f t="shared" si="232"/>
        <v>#DIV/0!</v>
      </c>
      <c r="AP108" s="330" t="e">
        <f t="shared" si="232"/>
        <v>#DIV/0!</v>
      </c>
      <c r="AQ108" s="291" t="e">
        <f t="shared" si="232"/>
        <v>#DIV/0!</v>
      </c>
      <c r="AR108" s="330" t="e">
        <f t="shared" si="232"/>
        <v>#DIV/0!</v>
      </c>
      <c r="AS108" s="291" t="e">
        <f t="shared" si="232"/>
        <v>#DIV/0!</v>
      </c>
      <c r="AT108" s="330" t="e">
        <f t="shared" si="232"/>
        <v>#DIV/0!</v>
      </c>
      <c r="AU108" s="291" t="e">
        <f t="shared" si="232"/>
        <v>#DIV/0!</v>
      </c>
      <c r="AV108" s="330" t="e">
        <f t="shared" si="232"/>
        <v>#DIV/0!</v>
      </c>
      <c r="AW108" s="291" t="e">
        <f t="shared" si="232"/>
        <v>#DIV/0!</v>
      </c>
      <c r="AX108" s="330" t="e">
        <f t="shared" si="232"/>
        <v>#DIV/0!</v>
      </c>
      <c r="AY108" s="291" t="e">
        <f t="shared" si="232"/>
        <v>#DIV/0!</v>
      </c>
      <c r="AZ108" s="330" t="e">
        <f t="shared" si="232"/>
        <v>#DIV/0!</v>
      </c>
      <c r="BA108" s="291" t="e">
        <f t="shared" si="232"/>
        <v>#DIV/0!</v>
      </c>
      <c r="BB108" s="330" t="e">
        <f t="shared" si="232"/>
        <v>#DIV/0!</v>
      </c>
      <c r="BC108" s="291" t="e">
        <f t="shared" si="232"/>
        <v>#DIV/0!</v>
      </c>
      <c r="BD108" s="330" t="e">
        <f t="shared" si="232"/>
        <v>#DIV/0!</v>
      </c>
      <c r="BE108" s="291" t="e">
        <f t="shared" si="232"/>
        <v>#DIV/0!</v>
      </c>
      <c r="BF108" s="330" t="e">
        <f t="shared" si="232"/>
        <v>#DIV/0!</v>
      </c>
      <c r="BG108" s="291" t="e">
        <f t="shared" si="232"/>
        <v>#DIV/0!</v>
      </c>
      <c r="BH108" s="330" t="e">
        <f t="shared" si="232"/>
        <v>#DIV/0!</v>
      </c>
      <c r="BI108" s="291" t="e">
        <f t="shared" si="232"/>
        <v>#DIV/0!</v>
      </c>
      <c r="BJ108" s="330" t="e">
        <f t="shared" si="232"/>
        <v>#DIV/0!</v>
      </c>
      <c r="BK108" s="291" t="e">
        <f t="shared" si="232"/>
        <v>#DIV/0!</v>
      </c>
      <c r="BL108" s="330" t="e">
        <f t="shared" si="232"/>
        <v>#DIV/0!</v>
      </c>
      <c r="BM108" s="291" t="e">
        <f t="shared" si="232"/>
        <v>#DIV/0!</v>
      </c>
      <c r="BN108" s="330" t="e">
        <f t="shared" ref="BN108:ED108" si="233">BN99/BN104</f>
        <v>#DIV/0!</v>
      </c>
      <c r="BO108" s="291" t="e">
        <f t="shared" si="233"/>
        <v>#DIV/0!</v>
      </c>
      <c r="BP108" s="330" t="e">
        <f t="shared" si="233"/>
        <v>#DIV/0!</v>
      </c>
      <c r="BQ108" s="291" t="e">
        <f t="shared" si="233"/>
        <v>#DIV/0!</v>
      </c>
      <c r="BR108" s="330" t="e">
        <f t="shared" si="233"/>
        <v>#DIV/0!</v>
      </c>
      <c r="BS108" s="291" t="e">
        <f t="shared" si="233"/>
        <v>#DIV/0!</v>
      </c>
      <c r="BT108" s="330" t="e">
        <f t="shared" si="233"/>
        <v>#DIV/0!</v>
      </c>
      <c r="BU108" s="291" t="e">
        <f t="shared" si="233"/>
        <v>#DIV/0!</v>
      </c>
      <c r="BV108" s="330" t="e">
        <f t="shared" si="233"/>
        <v>#DIV/0!</v>
      </c>
      <c r="BW108" s="291" t="e">
        <f t="shared" si="233"/>
        <v>#DIV/0!</v>
      </c>
      <c r="BX108" s="330" t="e">
        <f t="shared" si="233"/>
        <v>#DIV/0!</v>
      </c>
      <c r="BY108" s="291" t="e">
        <f t="shared" si="233"/>
        <v>#DIV/0!</v>
      </c>
      <c r="BZ108" s="330" t="e">
        <f t="shared" si="233"/>
        <v>#DIV/0!</v>
      </c>
      <c r="CA108" s="291" t="e">
        <f t="shared" si="233"/>
        <v>#DIV/0!</v>
      </c>
      <c r="CB108" s="330" t="e">
        <f t="shared" si="233"/>
        <v>#DIV/0!</v>
      </c>
      <c r="CC108" s="291" t="e">
        <f t="shared" si="233"/>
        <v>#DIV/0!</v>
      </c>
      <c r="CD108" s="330" t="e">
        <f t="shared" si="233"/>
        <v>#DIV/0!</v>
      </c>
      <c r="CE108" s="291" t="e">
        <f t="shared" si="233"/>
        <v>#DIV/0!</v>
      </c>
      <c r="CF108" s="330" t="e">
        <f t="shared" si="233"/>
        <v>#DIV/0!</v>
      </c>
      <c r="CG108" s="291" t="e">
        <f t="shared" si="233"/>
        <v>#DIV/0!</v>
      </c>
      <c r="CH108" s="330" t="e">
        <f t="shared" si="233"/>
        <v>#DIV/0!</v>
      </c>
      <c r="CI108" s="291" t="e">
        <f t="shared" si="233"/>
        <v>#DIV/0!</v>
      </c>
      <c r="CJ108" s="330" t="e">
        <f t="shared" si="233"/>
        <v>#DIV/0!</v>
      </c>
      <c r="CK108" s="291" t="e">
        <f t="shared" si="233"/>
        <v>#DIV/0!</v>
      </c>
      <c r="CL108" s="330" t="e">
        <f t="shared" si="233"/>
        <v>#DIV/0!</v>
      </c>
      <c r="CM108" s="291" t="e">
        <f t="shared" si="233"/>
        <v>#DIV/0!</v>
      </c>
      <c r="CN108" s="330" t="e">
        <f t="shared" si="233"/>
        <v>#DIV/0!</v>
      </c>
      <c r="CO108" s="291" t="e">
        <f t="shared" si="233"/>
        <v>#DIV/0!</v>
      </c>
      <c r="CP108" s="330" t="e">
        <f t="shared" si="233"/>
        <v>#DIV/0!</v>
      </c>
      <c r="CQ108" s="291" t="e">
        <f t="shared" si="233"/>
        <v>#DIV/0!</v>
      </c>
      <c r="CR108" s="330" t="e">
        <f t="shared" si="233"/>
        <v>#DIV/0!</v>
      </c>
      <c r="CS108" s="291" t="e">
        <f t="shared" si="233"/>
        <v>#DIV/0!</v>
      </c>
      <c r="CT108" s="330" t="e">
        <f t="shared" si="233"/>
        <v>#DIV/0!</v>
      </c>
      <c r="CU108" s="291" t="e">
        <f t="shared" si="233"/>
        <v>#DIV/0!</v>
      </c>
      <c r="CV108" s="330" t="e">
        <f t="shared" si="233"/>
        <v>#DIV/0!</v>
      </c>
      <c r="CW108" s="291" t="e">
        <f t="shared" si="233"/>
        <v>#DIV/0!</v>
      </c>
      <c r="CX108" s="330" t="e">
        <f t="shared" si="233"/>
        <v>#DIV/0!</v>
      </c>
      <c r="CY108" s="291" t="e">
        <f t="shared" si="233"/>
        <v>#DIV/0!</v>
      </c>
      <c r="CZ108" s="330" t="e">
        <f t="shared" si="233"/>
        <v>#DIV/0!</v>
      </c>
      <c r="DA108" s="291" t="e">
        <f t="shared" si="233"/>
        <v>#DIV/0!</v>
      </c>
      <c r="DB108" s="330" t="e">
        <f t="shared" si="233"/>
        <v>#DIV/0!</v>
      </c>
      <c r="DC108" s="291" t="e">
        <f t="shared" si="233"/>
        <v>#DIV/0!</v>
      </c>
      <c r="DD108" s="330" t="e">
        <f t="shared" si="233"/>
        <v>#DIV/0!</v>
      </c>
      <c r="DE108" s="291" t="e">
        <f t="shared" si="233"/>
        <v>#DIV/0!</v>
      </c>
      <c r="DF108" s="330" t="e">
        <f t="shared" si="233"/>
        <v>#DIV/0!</v>
      </c>
      <c r="DG108" s="291" t="e">
        <f t="shared" si="233"/>
        <v>#DIV/0!</v>
      </c>
      <c r="DH108" s="330" t="e">
        <f t="shared" si="233"/>
        <v>#DIV/0!</v>
      </c>
      <c r="DI108" s="291" t="e">
        <f t="shared" si="233"/>
        <v>#DIV/0!</v>
      </c>
      <c r="DJ108" s="330" t="e">
        <f t="shared" si="233"/>
        <v>#DIV/0!</v>
      </c>
      <c r="DK108" s="291" t="e">
        <f t="shared" si="233"/>
        <v>#DIV/0!</v>
      </c>
      <c r="DL108" s="330" t="e">
        <f t="shared" si="233"/>
        <v>#DIV/0!</v>
      </c>
      <c r="DM108" s="291" t="e">
        <f t="shared" si="233"/>
        <v>#DIV/0!</v>
      </c>
      <c r="DN108" s="330" t="e">
        <f t="shared" si="233"/>
        <v>#DIV/0!</v>
      </c>
      <c r="DO108" s="291" t="e">
        <f t="shared" si="233"/>
        <v>#DIV/0!</v>
      </c>
      <c r="DP108" s="330" t="e">
        <f t="shared" si="233"/>
        <v>#DIV/0!</v>
      </c>
      <c r="DQ108" s="291" t="e">
        <f t="shared" si="233"/>
        <v>#DIV/0!</v>
      </c>
      <c r="DR108" s="330" t="e">
        <f t="shared" si="233"/>
        <v>#DIV/0!</v>
      </c>
      <c r="DS108" s="291" t="e">
        <f t="shared" si="233"/>
        <v>#DIV/0!</v>
      </c>
      <c r="DT108" s="330" t="e">
        <f t="shared" si="233"/>
        <v>#DIV/0!</v>
      </c>
      <c r="DU108" s="291" t="e">
        <f t="shared" si="233"/>
        <v>#DIV/0!</v>
      </c>
      <c r="DV108" s="330" t="e">
        <f t="shared" si="233"/>
        <v>#DIV/0!</v>
      </c>
      <c r="DW108" s="291" t="e">
        <f t="shared" si="233"/>
        <v>#DIV/0!</v>
      </c>
      <c r="DX108" s="330" t="e">
        <f t="shared" si="233"/>
        <v>#DIV/0!</v>
      </c>
      <c r="DY108" s="291" t="e">
        <f t="shared" si="233"/>
        <v>#DIV/0!</v>
      </c>
      <c r="DZ108" s="330" t="e">
        <f t="shared" si="233"/>
        <v>#DIV/0!</v>
      </c>
      <c r="EA108" s="291" t="e">
        <f t="shared" si="233"/>
        <v>#DIV/0!</v>
      </c>
      <c r="EB108" s="330" t="e">
        <f t="shared" si="233"/>
        <v>#DIV/0!</v>
      </c>
      <c r="EC108" s="291" t="e">
        <f t="shared" si="233"/>
        <v>#DIV/0!</v>
      </c>
      <c r="ED108" s="371" t="e">
        <f t="shared" si="233"/>
        <v>#DIV/0!</v>
      </c>
      <c r="EE108" s="8"/>
    </row>
    <row r="109" spans="2:135" ht="18" customHeight="1" x14ac:dyDescent="0.25">
      <c r="B109" s="651"/>
      <c r="C109" s="656"/>
      <c r="D109" s="292" t="s">
        <v>293</v>
      </c>
      <c r="E109" s="596"/>
      <c r="F109" s="597"/>
      <c r="G109" s="596"/>
      <c r="H109" s="597"/>
      <c r="I109" s="596"/>
      <c r="J109" s="597"/>
      <c r="K109" s="596"/>
      <c r="L109" s="597"/>
      <c r="M109" s="596"/>
      <c r="N109" s="597"/>
      <c r="O109" s="596"/>
      <c r="P109" s="597"/>
      <c r="Q109" s="596"/>
      <c r="R109" s="597"/>
      <c r="S109" s="596"/>
      <c r="T109" s="597"/>
      <c r="U109" s="596"/>
      <c r="V109" s="597"/>
      <c r="W109" s="596"/>
      <c r="X109" s="597"/>
      <c r="Y109" s="596"/>
      <c r="Z109" s="597"/>
      <c r="AA109" s="596"/>
      <c r="AB109" s="597"/>
      <c r="AC109" s="596"/>
      <c r="AD109" s="597"/>
      <c r="AE109" s="596"/>
      <c r="AF109" s="597"/>
      <c r="AG109" s="596"/>
      <c r="AH109" s="597"/>
      <c r="AI109" s="596"/>
      <c r="AJ109" s="597"/>
      <c r="AK109" s="596"/>
      <c r="AL109" s="597"/>
      <c r="AM109" s="596"/>
      <c r="AN109" s="597"/>
      <c r="AO109" s="596"/>
      <c r="AP109" s="597"/>
      <c r="AQ109" s="596"/>
      <c r="AR109" s="597"/>
      <c r="AS109" s="596"/>
      <c r="AT109" s="597"/>
      <c r="AU109" s="596"/>
      <c r="AV109" s="597"/>
      <c r="AW109" s="596"/>
      <c r="AX109" s="597"/>
      <c r="AY109" s="596"/>
      <c r="AZ109" s="597"/>
      <c r="BA109" s="596"/>
      <c r="BB109" s="597"/>
      <c r="BC109" s="596"/>
      <c r="BD109" s="597"/>
      <c r="BE109" s="596"/>
      <c r="BF109" s="597"/>
      <c r="BG109" s="596"/>
      <c r="BH109" s="597"/>
      <c r="BI109" s="596"/>
      <c r="BJ109" s="597"/>
      <c r="BK109" s="596"/>
      <c r="BL109" s="597"/>
      <c r="BM109" s="596"/>
      <c r="BN109" s="597"/>
      <c r="BO109" s="596"/>
      <c r="BP109" s="597"/>
      <c r="BQ109" s="596"/>
      <c r="BR109" s="597"/>
      <c r="BS109" s="596"/>
      <c r="BT109" s="597"/>
      <c r="BU109" s="596"/>
      <c r="BV109" s="597"/>
      <c r="BW109" s="596"/>
      <c r="BX109" s="597"/>
      <c r="BY109" s="596"/>
      <c r="BZ109" s="597"/>
      <c r="CA109" s="596"/>
      <c r="CB109" s="597"/>
      <c r="CC109" s="596"/>
      <c r="CD109" s="597"/>
      <c r="CE109" s="596"/>
      <c r="CF109" s="597"/>
      <c r="CG109" s="596"/>
      <c r="CH109" s="597"/>
      <c r="CI109" s="596"/>
      <c r="CJ109" s="597"/>
      <c r="CK109" s="596"/>
      <c r="CL109" s="597"/>
      <c r="CM109" s="596"/>
      <c r="CN109" s="597"/>
      <c r="CO109" s="596"/>
      <c r="CP109" s="597"/>
      <c r="CQ109" s="596"/>
      <c r="CR109" s="597"/>
      <c r="CS109" s="596"/>
      <c r="CT109" s="597"/>
      <c r="CU109" s="596"/>
      <c r="CV109" s="597"/>
      <c r="CW109" s="596"/>
      <c r="CX109" s="597"/>
      <c r="CY109" s="596"/>
      <c r="CZ109" s="597"/>
      <c r="DA109" s="596"/>
      <c r="DB109" s="597"/>
      <c r="DC109" s="596"/>
      <c r="DD109" s="597"/>
      <c r="DE109" s="596"/>
      <c r="DF109" s="597"/>
      <c r="DG109" s="596"/>
      <c r="DH109" s="597"/>
      <c r="DI109" s="596"/>
      <c r="DJ109" s="597"/>
      <c r="DK109" s="596"/>
      <c r="DL109" s="597"/>
      <c r="DM109" s="596"/>
      <c r="DN109" s="597"/>
      <c r="DO109" s="596"/>
      <c r="DP109" s="597"/>
      <c r="DQ109" s="596"/>
      <c r="DR109" s="597"/>
      <c r="DS109" s="596"/>
      <c r="DT109" s="597"/>
      <c r="DU109" s="596"/>
      <c r="DV109" s="597"/>
      <c r="DW109" s="596"/>
      <c r="DX109" s="597"/>
      <c r="DY109" s="596"/>
      <c r="DZ109" s="597"/>
      <c r="EA109" s="596"/>
      <c r="EB109" s="597"/>
      <c r="EC109" s="596"/>
      <c r="ED109" s="598"/>
      <c r="EE109" s="8"/>
    </row>
    <row r="110" spans="2:135" ht="18" customHeight="1" x14ac:dyDescent="0.25">
      <c r="B110" s="651"/>
      <c r="C110" s="656"/>
      <c r="D110" s="293" t="s">
        <v>294</v>
      </c>
      <c r="E110" s="599"/>
      <c r="F110" s="600"/>
      <c r="G110" s="599"/>
      <c r="H110" s="600"/>
      <c r="I110" s="599"/>
      <c r="J110" s="600"/>
      <c r="K110" s="599"/>
      <c r="L110" s="600"/>
      <c r="M110" s="599"/>
      <c r="N110" s="600"/>
      <c r="O110" s="599"/>
      <c r="P110" s="600"/>
      <c r="Q110" s="599"/>
      <c r="R110" s="600"/>
      <c r="S110" s="599"/>
      <c r="T110" s="600"/>
      <c r="U110" s="599"/>
      <c r="V110" s="600"/>
      <c r="W110" s="599"/>
      <c r="X110" s="600"/>
      <c r="Y110" s="599"/>
      <c r="Z110" s="600"/>
      <c r="AA110" s="599"/>
      <c r="AB110" s="600"/>
      <c r="AC110" s="599"/>
      <c r="AD110" s="600"/>
      <c r="AE110" s="599"/>
      <c r="AF110" s="600"/>
      <c r="AG110" s="599"/>
      <c r="AH110" s="600"/>
      <c r="AI110" s="599"/>
      <c r="AJ110" s="600"/>
      <c r="AK110" s="599"/>
      <c r="AL110" s="600"/>
      <c r="AM110" s="599"/>
      <c r="AN110" s="600"/>
      <c r="AO110" s="599"/>
      <c r="AP110" s="600"/>
      <c r="AQ110" s="599"/>
      <c r="AR110" s="600"/>
      <c r="AS110" s="599"/>
      <c r="AT110" s="600"/>
      <c r="AU110" s="599"/>
      <c r="AV110" s="600"/>
      <c r="AW110" s="599"/>
      <c r="AX110" s="600"/>
      <c r="AY110" s="599"/>
      <c r="AZ110" s="600"/>
      <c r="BA110" s="599"/>
      <c r="BB110" s="600"/>
      <c r="BC110" s="599"/>
      <c r="BD110" s="600"/>
      <c r="BE110" s="599"/>
      <c r="BF110" s="600"/>
      <c r="BG110" s="599"/>
      <c r="BH110" s="600"/>
      <c r="BI110" s="599"/>
      <c r="BJ110" s="600"/>
      <c r="BK110" s="599"/>
      <c r="BL110" s="600"/>
      <c r="BM110" s="599"/>
      <c r="BN110" s="600"/>
      <c r="BO110" s="599"/>
      <c r="BP110" s="600"/>
      <c r="BQ110" s="599"/>
      <c r="BR110" s="600"/>
      <c r="BS110" s="599"/>
      <c r="BT110" s="600"/>
      <c r="BU110" s="599"/>
      <c r="BV110" s="600"/>
      <c r="BW110" s="599"/>
      <c r="BX110" s="600"/>
      <c r="BY110" s="599"/>
      <c r="BZ110" s="600"/>
      <c r="CA110" s="599"/>
      <c r="CB110" s="600"/>
      <c r="CC110" s="599"/>
      <c r="CD110" s="600"/>
      <c r="CE110" s="599"/>
      <c r="CF110" s="600"/>
      <c r="CG110" s="599"/>
      <c r="CH110" s="600"/>
      <c r="CI110" s="599"/>
      <c r="CJ110" s="600"/>
      <c r="CK110" s="599"/>
      <c r="CL110" s="600"/>
      <c r="CM110" s="599"/>
      <c r="CN110" s="600"/>
      <c r="CO110" s="599"/>
      <c r="CP110" s="600"/>
      <c r="CQ110" s="599"/>
      <c r="CR110" s="600"/>
      <c r="CS110" s="599"/>
      <c r="CT110" s="600"/>
      <c r="CU110" s="599"/>
      <c r="CV110" s="600"/>
      <c r="CW110" s="599"/>
      <c r="CX110" s="600"/>
      <c r="CY110" s="599"/>
      <c r="CZ110" s="600"/>
      <c r="DA110" s="599"/>
      <c r="DB110" s="600"/>
      <c r="DC110" s="599"/>
      <c r="DD110" s="600"/>
      <c r="DE110" s="599"/>
      <c r="DF110" s="600"/>
      <c r="DG110" s="599"/>
      <c r="DH110" s="600"/>
      <c r="DI110" s="599"/>
      <c r="DJ110" s="600"/>
      <c r="DK110" s="599"/>
      <c r="DL110" s="600"/>
      <c r="DM110" s="599"/>
      <c r="DN110" s="600"/>
      <c r="DO110" s="599"/>
      <c r="DP110" s="600"/>
      <c r="DQ110" s="599"/>
      <c r="DR110" s="600"/>
      <c r="DS110" s="599"/>
      <c r="DT110" s="600"/>
      <c r="DU110" s="599"/>
      <c r="DV110" s="600"/>
      <c r="DW110" s="599"/>
      <c r="DX110" s="600"/>
      <c r="DY110" s="599"/>
      <c r="DZ110" s="600"/>
      <c r="EA110" s="599"/>
      <c r="EB110" s="600"/>
      <c r="EC110" s="599"/>
      <c r="ED110" s="601"/>
      <c r="EE110" s="8"/>
    </row>
    <row r="111" spans="2:135" ht="18" customHeight="1" x14ac:dyDescent="0.25">
      <c r="B111" s="651"/>
      <c r="C111" s="656"/>
      <c r="D111" s="293" t="s">
        <v>155</v>
      </c>
      <c r="E111" s="294"/>
      <c r="F111" s="331"/>
      <c r="G111" s="294"/>
      <c r="H111" s="331"/>
      <c r="I111" s="294"/>
      <c r="J111" s="331"/>
      <c r="K111" s="294"/>
      <c r="L111" s="331"/>
      <c r="M111" s="294"/>
      <c r="N111" s="331"/>
      <c r="O111" s="294"/>
      <c r="P111" s="331"/>
      <c r="Q111" s="294"/>
      <c r="R111" s="331"/>
      <c r="S111" s="294"/>
      <c r="T111" s="331"/>
      <c r="U111" s="294"/>
      <c r="V111" s="331"/>
      <c r="W111" s="294"/>
      <c r="X111" s="331"/>
      <c r="Y111" s="294"/>
      <c r="Z111" s="331"/>
      <c r="AA111" s="294"/>
      <c r="AB111" s="331"/>
      <c r="AC111" s="294"/>
      <c r="AD111" s="331"/>
      <c r="AE111" s="294"/>
      <c r="AF111" s="331"/>
      <c r="AG111" s="294"/>
      <c r="AH111" s="331"/>
      <c r="AI111" s="294"/>
      <c r="AJ111" s="331"/>
      <c r="AK111" s="294"/>
      <c r="AL111" s="331"/>
      <c r="AM111" s="294"/>
      <c r="AN111" s="331"/>
      <c r="AO111" s="294"/>
      <c r="AP111" s="331"/>
      <c r="AQ111" s="294"/>
      <c r="AR111" s="331"/>
      <c r="AS111" s="294"/>
      <c r="AT111" s="331"/>
      <c r="AU111" s="294"/>
      <c r="AV111" s="331"/>
      <c r="AW111" s="294"/>
      <c r="AX111" s="331"/>
      <c r="AY111" s="294"/>
      <c r="AZ111" s="331"/>
      <c r="BA111" s="294"/>
      <c r="BB111" s="331"/>
      <c r="BC111" s="294"/>
      <c r="BD111" s="331"/>
      <c r="BE111" s="294"/>
      <c r="BF111" s="331"/>
      <c r="BG111" s="294"/>
      <c r="BH111" s="331"/>
      <c r="BI111" s="294"/>
      <c r="BJ111" s="331"/>
      <c r="BK111" s="294"/>
      <c r="BL111" s="331"/>
      <c r="BM111" s="294"/>
      <c r="BN111" s="331"/>
      <c r="BO111" s="294"/>
      <c r="BP111" s="331"/>
      <c r="BQ111" s="294"/>
      <c r="BR111" s="331"/>
      <c r="BS111" s="294"/>
      <c r="BT111" s="331"/>
      <c r="BU111" s="294"/>
      <c r="BV111" s="331"/>
      <c r="BW111" s="294"/>
      <c r="BX111" s="331"/>
      <c r="BY111" s="294"/>
      <c r="BZ111" s="331"/>
      <c r="CA111" s="294"/>
      <c r="CB111" s="331"/>
      <c r="CC111" s="294"/>
      <c r="CD111" s="331"/>
      <c r="CE111" s="294"/>
      <c r="CF111" s="331"/>
      <c r="CG111" s="294"/>
      <c r="CH111" s="331"/>
      <c r="CI111" s="294"/>
      <c r="CJ111" s="331"/>
      <c r="CK111" s="294"/>
      <c r="CL111" s="331"/>
      <c r="CM111" s="294"/>
      <c r="CN111" s="331"/>
      <c r="CO111" s="294"/>
      <c r="CP111" s="331"/>
      <c r="CQ111" s="294"/>
      <c r="CR111" s="331"/>
      <c r="CS111" s="294"/>
      <c r="CT111" s="331"/>
      <c r="CU111" s="294"/>
      <c r="CV111" s="331"/>
      <c r="CW111" s="294"/>
      <c r="CX111" s="331"/>
      <c r="CY111" s="294"/>
      <c r="CZ111" s="331"/>
      <c r="DA111" s="294"/>
      <c r="DB111" s="331"/>
      <c r="DC111" s="294"/>
      <c r="DD111" s="331"/>
      <c r="DE111" s="294"/>
      <c r="DF111" s="331"/>
      <c r="DG111" s="294"/>
      <c r="DH111" s="331"/>
      <c r="DI111" s="294"/>
      <c r="DJ111" s="331"/>
      <c r="DK111" s="294"/>
      <c r="DL111" s="331"/>
      <c r="DM111" s="294"/>
      <c r="DN111" s="331"/>
      <c r="DO111" s="294"/>
      <c r="DP111" s="331"/>
      <c r="DQ111" s="294"/>
      <c r="DR111" s="331"/>
      <c r="DS111" s="294"/>
      <c r="DT111" s="331"/>
      <c r="DU111" s="294"/>
      <c r="DV111" s="331"/>
      <c r="DW111" s="294"/>
      <c r="DX111" s="331"/>
      <c r="DY111" s="294"/>
      <c r="DZ111" s="331"/>
      <c r="EA111" s="294"/>
      <c r="EB111" s="331"/>
      <c r="EC111" s="294"/>
      <c r="ED111" s="372"/>
      <c r="EE111" s="8"/>
    </row>
    <row r="112" spans="2:135" ht="18" customHeight="1" x14ac:dyDescent="0.25">
      <c r="B112" s="651"/>
      <c r="C112" s="656"/>
      <c r="D112" s="293" t="s">
        <v>37</v>
      </c>
      <c r="E112" s="294"/>
      <c r="F112" s="331"/>
      <c r="G112" s="294"/>
      <c r="H112" s="331"/>
      <c r="I112" s="294"/>
      <c r="J112" s="331"/>
      <c r="K112" s="294"/>
      <c r="L112" s="331"/>
      <c r="M112" s="294"/>
      <c r="N112" s="331"/>
      <c r="O112" s="294"/>
      <c r="P112" s="331"/>
      <c r="Q112" s="294"/>
      <c r="R112" s="331"/>
      <c r="S112" s="294"/>
      <c r="T112" s="331"/>
      <c r="U112" s="294"/>
      <c r="V112" s="331"/>
      <c r="W112" s="294"/>
      <c r="X112" s="331"/>
      <c r="Y112" s="294"/>
      <c r="Z112" s="331"/>
      <c r="AA112" s="294"/>
      <c r="AB112" s="331"/>
      <c r="AC112" s="294"/>
      <c r="AD112" s="331"/>
      <c r="AE112" s="294"/>
      <c r="AF112" s="331"/>
      <c r="AG112" s="294"/>
      <c r="AH112" s="331"/>
      <c r="AI112" s="294"/>
      <c r="AJ112" s="331"/>
      <c r="AK112" s="294"/>
      <c r="AL112" s="331"/>
      <c r="AM112" s="294"/>
      <c r="AN112" s="331"/>
      <c r="AO112" s="294"/>
      <c r="AP112" s="331"/>
      <c r="AQ112" s="294"/>
      <c r="AR112" s="331"/>
      <c r="AS112" s="294"/>
      <c r="AT112" s="331"/>
      <c r="AU112" s="294"/>
      <c r="AV112" s="331"/>
      <c r="AW112" s="294"/>
      <c r="AX112" s="331"/>
      <c r="AY112" s="294"/>
      <c r="AZ112" s="331"/>
      <c r="BA112" s="294"/>
      <c r="BB112" s="331"/>
      <c r="BC112" s="294"/>
      <c r="BD112" s="331"/>
      <c r="BE112" s="294"/>
      <c r="BF112" s="331"/>
      <c r="BG112" s="294"/>
      <c r="BH112" s="331"/>
      <c r="BI112" s="294"/>
      <c r="BJ112" s="331"/>
      <c r="BK112" s="294"/>
      <c r="BL112" s="331"/>
      <c r="BM112" s="294"/>
      <c r="BN112" s="331"/>
      <c r="BO112" s="294"/>
      <c r="BP112" s="331"/>
      <c r="BQ112" s="294"/>
      <c r="BR112" s="331"/>
      <c r="BS112" s="294"/>
      <c r="BT112" s="331"/>
      <c r="BU112" s="294"/>
      <c r="BV112" s="331"/>
      <c r="BW112" s="294"/>
      <c r="BX112" s="331"/>
      <c r="BY112" s="294"/>
      <c r="BZ112" s="331"/>
      <c r="CA112" s="294"/>
      <c r="CB112" s="331"/>
      <c r="CC112" s="294"/>
      <c r="CD112" s="331"/>
      <c r="CE112" s="294"/>
      <c r="CF112" s="331"/>
      <c r="CG112" s="294"/>
      <c r="CH112" s="331"/>
      <c r="CI112" s="294"/>
      <c r="CJ112" s="331"/>
      <c r="CK112" s="294"/>
      <c r="CL112" s="331"/>
      <c r="CM112" s="294"/>
      <c r="CN112" s="331"/>
      <c r="CO112" s="294"/>
      <c r="CP112" s="331"/>
      <c r="CQ112" s="294"/>
      <c r="CR112" s="331"/>
      <c r="CS112" s="294"/>
      <c r="CT112" s="331"/>
      <c r="CU112" s="294"/>
      <c r="CV112" s="331"/>
      <c r="CW112" s="294"/>
      <c r="CX112" s="331"/>
      <c r="CY112" s="294"/>
      <c r="CZ112" s="331"/>
      <c r="DA112" s="294"/>
      <c r="DB112" s="331"/>
      <c r="DC112" s="294"/>
      <c r="DD112" s="331"/>
      <c r="DE112" s="294"/>
      <c r="DF112" s="331"/>
      <c r="DG112" s="294"/>
      <c r="DH112" s="331"/>
      <c r="DI112" s="294"/>
      <c r="DJ112" s="331"/>
      <c r="DK112" s="294"/>
      <c r="DL112" s="331"/>
      <c r="DM112" s="294"/>
      <c r="DN112" s="331"/>
      <c r="DO112" s="294"/>
      <c r="DP112" s="331"/>
      <c r="DQ112" s="294"/>
      <c r="DR112" s="331"/>
      <c r="DS112" s="294"/>
      <c r="DT112" s="331"/>
      <c r="DU112" s="294"/>
      <c r="DV112" s="331"/>
      <c r="DW112" s="294"/>
      <c r="DX112" s="331"/>
      <c r="DY112" s="294"/>
      <c r="DZ112" s="331"/>
      <c r="EA112" s="294"/>
      <c r="EB112" s="331"/>
      <c r="EC112" s="294"/>
      <c r="ED112" s="372"/>
      <c r="EE112" s="8"/>
    </row>
    <row r="113" spans="2:135" ht="18" customHeight="1" x14ac:dyDescent="0.25">
      <c r="B113" s="651"/>
      <c r="C113" s="656"/>
      <c r="D113" s="293" t="s">
        <v>156</v>
      </c>
      <c r="E113" s="294"/>
      <c r="F113" s="331"/>
      <c r="G113" s="294"/>
      <c r="H113" s="331"/>
      <c r="I113" s="294"/>
      <c r="J113" s="331"/>
      <c r="K113" s="294"/>
      <c r="L113" s="331"/>
      <c r="M113" s="294"/>
      <c r="N113" s="331"/>
      <c r="O113" s="294"/>
      <c r="P113" s="331"/>
      <c r="Q113" s="294"/>
      <c r="R113" s="331"/>
      <c r="S113" s="294"/>
      <c r="T113" s="331"/>
      <c r="U113" s="294"/>
      <c r="V113" s="331"/>
      <c r="W113" s="294"/>
      <c r="X113" s="331"/>
      <c r="Y113" s="294"/>
      <c r="Z113" s="331"/>
      <c r="AA113" s="294"/>
      <c r="AB113" s="331"/>
      <c r="AC113" s="294"/>
      <c r="AD113" s="331"/>
      <c r="AE113" s="294"/>
      <c r="AF113" s="331"/>
      <c r="AG113" s="294"/>
      <c r="AH113" s="331"/>
      <c r="AI113" s="294"/>
      <c r="AJ113" s="331"/>
      <c r="AK113" s="294"/>
      <c r="AL113" s="331"/>
      <c r="AM113" s="294"/>
      <c r="AN113" s="331"/>
      <c r="AO113" s="294"/>
      <c r="AP113" s="331"/>
      <c r="AQ113" s="294"/>
      <c r="AR113" s="331"/>
      <c r="AS113" s="294"/>
      <c r="AT113" s="331"/>
      <c r="AU113" s="294"/>
      <c r="AV113" s="331"/>
      <c r="AW113" s="294"/>
      <c r="AX113" s="331"/>
      <c r="AY113" s="294"/>
      <c r="AZ113" s="331"/>
      <c r="BA113" s="294"/>
      <c r="BB113" s="331"/>
      <c r="BC113" s="294"/>
      <c r="BD113" s="331"/>
      <c r="BE113" s="294"/>
      <c r="BF113" s="331"/>
      <c r="BG113" s="294"/>
      <c r="BH113" s="331"/>
      <c r="BI113" s="294"/>
      <c r="BJ113" s="331"/>
      <c r="BK113" s="294"/>
      <c r="BL113" s="331"/>
      <c r="BM113" s="294"/>
      <c r="BN113" s="331"/>
      <c r="BO113" s="294"/>
      <c r="BP113" s="331"/>
      <c r="BQ113" s="294"/>
      <c r="BR113" s="331"/>
      <c r="BS113" s="294"/>
      <c r="BT113" s="331"/>
      <c r="BU113" s="294"/>
      <c r="BV113" s="331"/>
      <c r="BW113" s="294"/>
      <c r="BX113" s="331"/>
      <c r="BY113" s="294"/>
      <c r="BZ113" s="331"/>
      <c r="CA113" s="294"/>
      <c r="CB113" s="331"/>
      <c r="CC113" s="294"/>
      <c r="CD113" s="331"/>
      <c r="CE113" s="294"/>
      <c r="CF113" s="331"/>
      <c r="CG113" s="294"/>
      <c r="CH113" s="331"/>
      <c r="CI113" s="294"/>
      <c r="CJ113" s="331"/>
      <c r="CK113" s="294"/>
      <c r="CL113" s="331"/>
      <c r="CM113" s="294"/>
      <c r="CN113" s="331"/>
      <c r="CO113" s="294"/>
      <c r="CP113" s="331"/>
      <c r="CQ113" s="294"/>
      <c r="CR113" s="331"/>
      <c r="CS113" s="294"/>
      <c r="CT113" s="331"/>
      <c r="CU113" s="294"/>
      <c r="CV113" s="331"/>
      <c r="CW113" s="294"/>
      <c r="CX113" s="331"/>
      <c r="CY113" s="294"/>
      <c r="CZ113" s="331"/>
      <c r="DA113" s="294"/>
      <c r="DB113" s="331"/>
      <c r="DC113" s="294"/>
      <c r="DD113" s="331"/>
      <c r="DE113" s="294"/>
      <c r="DF113" s="331"/>
      <c r="DG113" s="294"/>
      <c r="DH113" s="331"/>
      <c r="DI113" s="294"/>
      <c r="DJ113" s="331"/>
      <c r="DK113" s="294"/>
      <c r="DL113" s="331"/>
      <c r="DM113" s="294"/>
      <c r="DN113" s="331"/>
      <c r="DO113" s="294"/>
      <c r="DP113" s="331"/>
      <c r="DQ113" s="294"/>
      <c r="DR113" s="331"/>
      <c r="DS113" s="294"/>
      <c r="DT113" s="331"/>
      <c r="DU113" s="294"/>
      <c r="DV113" s="331"/>
      <c r="DW113" s="294"/>
      <c r="DX113" s="331"/>
      <c r="DY113" s="294"/>
      <c r="DZ113" s="331"/>
      <c r="EA113" s="294"/>
      <c r="EB113" s="331"/>
      <c r="EC113" s="294"/>
      <c r="ED113" s="372"/>
      <c r="EE113" s="8"/>
    </row>
    <row r="114" spans="2:135" ht="18" customHeight="1" x14ac:dyDescent="0.25">
      <c r="B114" s="651"/>
      <c r="C114" s="656"/>
      <c r="D114" s="293" t="s">
        <v>157</v>
      </c>
      <c r="E114" s="294"/>
      <c r="F114" s="331"/>
      <c r="G114" s="294"/>
      <c r="H114" s="331"/>
      <c r="I114" s="294"/>
      <c r="J114" s="331"/>
      <c r="K114" s="294"/>
      <c r="L114" s="331"/>
      <c r="M114" s="294"/>
      <c r="N114" s="331"/>
      <c r="O114" s="294"/>
      <c r="P114" s="331"/>
      <c r="Q114" s="294"/>
      <c r="R114" s="331"/>
      <c r="S114" s="294"/>
      <c r="T114" s="331"/>
      <c r="U114" s="294"/>
      <c r="V114" s="331"/>
      <c r="W114" s="294"/>
      <c r="X114" s="331"/>
      <c r="Y114" s="294"/>
      <c r="Z114" s="331"/>
      <c r="AA114" s="294"/>
      <c r="AB114" s="331"/>
      <c r="AC114" s="294"/>
      <c r="AD114" s="331"/>
      <c r="AE114" s="294"/>
      <c r="AF114" s="331"/>
      <c r="AG114" s="294"/>
      <c r="AH114" s="331"/>
      <c r="AI114" s="294"/>
      <c r="AJ114" s="331"/>
      <c r="AK114" s="294"/>
      <c r="AL114" s="331"/>
      <c r="AM114" s="294"/>
      <c r="AN114" s="331"/>
      <c r="AO114" s="294"/>
      <c r="AP114" s="331"/>
      <c r="AQ114" s="294"/>
      <c r="AR114" s="331"/>
      <c r="AS114" s="294"/>
      <c r="AT114" s="331"/>
      <c r="AU114" s="294"/>
      <c r="AV114" s="331"/>
      <c r="AW114" s="294"/>
      <c r="AX114" s="331"/>
      <c r="AY114" s="294"/>
      <c r="AZ114" s="331"/>
      <c r="BA114" s="294"/>
      <c r="BB114" s="331"/>
      <c r="BC114" s="294"/>
      <c r="BD114" s="331"/>
      <c r="BE114" s="294"/>
      <c r="BF114" s="331"/>
      <c r="BG114" s="294"/>
      <c r="BH114" s="331"/>
      <c r="BI114" s="294"/>
      <c r="BJ114" s="331"/>
      <c r="BK114" s="294"/>
      <c r="BL114" s="331"/>
      <c r="BM114" s="294"/>
      <c r="BN114" s="331"/>
      <c r="BO114" s="294"/>
      <c r="BP114" s="331"/>
      <c r="BQ114" s="294"/>
      <c r="BR114" s="331"/>
      <c r="BS114" s="294"/>
      <c r="BT114" s="331"/>
      <c r="BU114" s="294"/>
      <c r="BV114" s="331"/>
      <c r="BW114" s="294"/>
      <c r="BX114" s="331"/>
      <c r="BY114" s="294"/>
      <c r="BZ114" s="331"/>
      <c r="CA114" s="294"/>
      <c r="CB114" s="331"/>
      <c r="CC114" s="294"/>
      <c r="CD114" s="331"/>
      <c r="CE114" s="294"/>
      <c r="CF114" s="331"/>
      <c r="CG114" s="294"/>
      <c r="CH114" s="331"/>
      <c r="CI114" s="294"/>
      <c r="CJ114" s="331"/>
      <c r="CK114" s="294"/>
      <c r="CL114" s="331"/>
      <c r="CM114" s="294"/>
      <c r="CN114" s="331"/>
      <c r="CO114" s="294"/>
      <c r="CP114" s="331"/>
      <c r="CQ114" s="294"/>
      <c r="CR114" s="331"/>
      <c r="CS114" s="294"/>
      <c r="CT114" s="331"/>
      <c r="CU114" s="294"/>
      <c r="CV114" s="331"/>
      <c r="CW114" s="294"/>
      <c r="CX114" s="331"/>
      <c r="CY114" s="294"/>
      <c r="CZ114" s="331"/>
      <c r="DA114" s="294"/>
      <c r="DB114" s="331"/>
      <c r="DC114" s="294"/>
      <c r="DD114" s="331"/>
      <c r="DE114" s="294"/>
      <c r="DF114" s="331"/>
      <c r="DG114" s="294"/>
      <c r="DH114" s="331"/>
      <c r="DI114" s="294"/>
      <c r="DJ114" s="331"/>
      <c r="DK114" s="294"/>
      <c r="DL114" s="331"/>
      <c r="DM114" s="294"/>
      <c r="DN114" s="331"/>
      <c r="DO114" s="294"/>
      <c r="DP114" s="331"/>
      <c r="DQ114" s="294"/>
      <c r="DR114" s="331"/>
      <c r="DS114" s="294"/>
      <c r="DT114" s="331"/>
      <c r="DU114" s="294"/>
      <c r="DV114" s="331"/>
      <c r="DW114" s="294"/>
      <c r="DX114" s="331"/>
      <c r="DY114" s="294"/>
      <c r="DZ114" s="331"/>
      <c r="EA114" s="294"/>
      <c r="EB114" s="331"/>
      <c r="EC114" s="294"/>
      <c r="ED114" s="372"/>
      <c r="EE114" s="8"/>
    </row>
    <row r="115" spans="2:135" ht="18" customHeight="1" x14ac:dyDescent="0.25">
      <c r="B115" s="651"/>
      <c r="C115" s="656"/>
      <c r="D115" s="293" t="s">
        <v>158</v>
      </c>
      <c r="E115" s="294"/>
      <c r="F115" s="331"/>
      <c r="G115" s="294"/>
      <c r="H115" s="331"/>
      <c r="I115" s="294"/>
      <c r="J115" s="331"/>
      <c r="K115" s="294"/>
      <c r="L115" s="331"/>
      <c r="M115" s="294"/>
      <c r="N115" s="331"/>
      <c r="O115" s="294"/>
      <c r="P115" s="331"/>
      <c r="Q115" s="294"/>
      <c r="R115" s="331"/>
      <c r="S115" s="294"/>
      <c r="T115" s="331"/>
      <c r="U115" s="294"/>
      <c r="V115" s="331"/>
      <c r="W115" s="294"/>
      <c r="X115" s="331"/>
      <c r="Y115" s="294"/>
      <c r="Z115" s="331"/>
      <c r="AA115" s="294"/>
      <c r="AB115" s="331"/>
      <c r="AC115" s="294"/>
      <c r="AD115" s="331"/>
      <c r="AE115" s="294"/>
      <c r="AF115" s="331"/>
      <c r="AG115" s="294"/>
      <c r="AH115" s="331"/>
      <c r="AI115" s="294"/>
      <c r="AJ115" s="331"/>
      <c r="AK115" s="294"/>
      <c r="AL115" s="331"/>
      <c r="AM115" s="294"/>
      <c r="AN115" s="331"/>
      <c r="AO115" s="294"/>
      <c r="AP115" s="331"/>
      <c r="AQ115" s="294"/>
      <c r="AR115" s="331"/>
      <c r="AS115" s="294"/>
      <c r="AT115" s="331"/>
      <c r="AU115" s="294"/>
      <c r="AV115" s="331"/>
      <c r="AW115" s="294"/>
      <c r="AX115" s="331"/>
      <c r="AY115" s="294"/>
      <c r="AZ115" s="331"/>
      <c r="BA115" s="294"/>
      <c r="BB115" s="331"/>
      <c r="BC115" s="294"/>
      <c r="BD115" s="331"/>
      <c r="BE115" s="294"/>
      <c r="BF115" s="331"/>
      <c r="BG115" s="294"/>
      <c r="BH115" s="331"/>
      <c r="BI115" s="294"/>
      <c r="BJ115" s="331"/>
      <c r="BK115" s="294"/>
      <c r="BL115" s="331"/>
      <c r="BM115" s="294"/>
      <c r="BN115" s="331"/>
      <c r="BO115" s="294"/>
      <c r="BP115" s="331"/>
      <c r="BQ115" s="294"/>
      <c r="BR115" s="331"/>
      <c r="BS115" s="294"/>
      <c r="BT115" s="331"/>
      <c r="BU115" s="294"/>
      <c r="BV115" s="331"/>
      <c r="BW115" s="294"/>
      <c r="BX115" s="331"/>
      <c r="BY115" s="294"/>
      <c r="BZ115" s="331"/>
      <c r="CA115" s="294"/>
      <c r="CB115" s="331"/>
      <c r="CC115" s="294"/>
      <c r="CD115" s="331"/>
      <c r="CE115" s="294"/>
      <c r="CF115" s="331"/>
      <c r="CG115" s="294"/>
      <c r="CH115" s="331"/>
      <c r="CI115" s="294"/>
      <c r="CJ115" s="331"/>
      <c r="CK115" s="294"/>
      <c r="CL115" s="331"/>
      <c r="CM115" s="294"/>
      <c r="CN115" s="331"/>
      <c r="CO115" s="294"/>
      <c r="CP115" s="331"/>
      <c r="CQ115" s="294"/>
      <c r="CR115" s="331"/>
      <c r="CS115" s="294"/>
      <c r="CT115" s="331"/>
      <c r="CU115" s="294"/>
      <c r="CV115" s="331"/>
      <c r="CW115" s="294"/>
      <c r="CX115" s="331"/>
      <c r="CY115" s="294"/>
      <c r="CZ115" s="331"/>
      <c r="DA115" s="294"/>
      <c r="DB115" s="331"/>
      <c r="DC115" s="294"/>
      <c r="DD115" s="331"/>
      <c r="DE115" s="294"/>
      <c r="DF115" s="331"/>
      <c r="DG115" s="294"/>
      <c r="DH115" s="331"/>
      <c r="DI115" s="294"/>
      <c r="DJ115" s="331"/>
      <c r="DK115" s="294"/>
      <c r="DL115" s="331"/>
      <c r="DM115" s="294"/>
      <c r="DN115" s="331"/>
      <c r="DO115" s="294"/>
      <c r="DP115" s="331"/>
      <c r="DQ115" s="294"/>
      <c r="DR115" s="331"/>
      <c r="DS115" s="294"/>
      <c r="DT115" s="331"/>
      <c r="DU115" s="294"/>
      <c r="DV115" s="331"/>
      <c r="DW115" s="294"/>
      <c r="DX115" s="331"/>
      <c r="DY115" s="294"/>
      <c r="DZ115" s="331"/>
      <c r="EA115" s="294"/>
      <c r="EB115" s="331"/>
      <c r="EC115" s="294"/>
      <c r="ED115" s="372"/>
      <c r="EE115" s="8"/>
    </row>
    <row r="116" spans="2:135" ht="18" customHeight="1" x14ac:dyDescent="0.25">
      <c r="B116" s="651"/>
      <c r="C116" s="656"/>
      <c r="D116" s="293" t="s">
        <v>142</v>
      </c>
      <c r="E116" s="294"/>
      <c r="F116" s="331"/>
      <c r="G116" s="294"/>
      <c r="H116" s="331"/>
      <c r="I116" s="294"/>
      <c r="J116" s="331"/>
      <c r="K116" s="294"/>
      <c r="L116" s="331"/>
      <c r="M116" s="294"/>
      <c r="N116" s="331"/>
      <c r="O116" s="294"/>
      <c r="P116" s="331"/>
      <c r="Q116" s="294"/>
      <c r="R116" s="331"/>
      <c r="S116" s="294"/>
      <c r="T116" s="331"/>
      <c r="U116" s="294"/>
      <c r="V116" s="331"/>
      <c r="W116" s="294"/>
      <c r="X116" s="331"/>
      <c r="Y116" s="294"/>
      <c r="Z116" s="331"/>
      <c r="AA116" s="294"/>
      <c r="AB116" s="331"/>
      <c r="AC116" s="294"/>
      <c r="AD116" s="331"/>
      <c r="AE116" s="294"/>
      <c r="AF116" s="331"/>
      <c r="AG116" s="294"/>
      <c r="AH116" s="331"/>
      <c r="AI116" s="294"/>
      <c r="AJ116" s="331"/>
      <c r="AK116" s="294"/>
      <c r="AL116" s="331"/>
      <c r="AM116" s="294"/>
      <c r="AN116" s="331"/>
      <c r="AO116" s="294"/>
      <c r="AP116" s="331"/>
      <c r="AQ116" s="294"/>
      <c r="AR116" s="331"/>
      <c r="AS116" s="294"/>
      <c r="AT116" s="331"/>
      <c r="AU116" s="294"/>
      <c r="AV116" s="331"/>
      <c r="AW116" s="294"/>
      <c r="AX116" s="331"/>
      <c r="AY116" s="294"/>
      <c r="AZ116" s="331"/>
      <c r="BA116" s="294"/>
      <c r="BB116" s="331"/>
      <c r="BC116" s="294"/>
      <c r="BD116" s="331"/>
      <c r="BE116" s="294"/>
      <c r="BF116" s="331"/>
      <c r="BG116" s="294"/>
      <c r="BH116" s="331"/>
      <c r="BI116" s="294"/>
      <c r="BJ116" s="331"/>
      <c r="BK116" s="294"/>
      <c r="BL116" s="331"/>
      <c r="BM116" s="294"/>
      <c r="BN116" s="331"/>
      <c r="BO116" s="294"/>
      <c r="BP116" s="331"/>
      <c r="BQ116" s="294"/>
      <c r="BR116" s="331"/>
      <c r="BS116" s="294"/>
      <c r="BT116" s="331"/>
      <c r="BU116" s="294"/>
      <c r="BV116" s="331"/>
      <c r="BW116" s="294"/>
      <c r="BX116" s="331"/>
      <c r="BY116" s="294"/>
      <c r="BZ116" s="331"/>
      <c r="CA116" s="294"/>
      <c r="CB116" s="331"/>
      <c r="CC116" s="294"/>
      <c r="CD116" s="331"/>
      <c r="CE116" s="294"/>
      <c r="CF116" s="331"/>
      <c r="CG116" s="294"/>
      <c r="CH116" s="331"/>
      <c r="CI116" s="294"/>
      <c r="CJ116" s="331"/>
      <c r="CK116" s="294"/>
      <c r="CL116" s="331"/>
      <c r="CM116" s="294"/>
      <c r="CN116" s="331"/>
      <c r="CO116" s="294"/>
      <c r="CP116" s="331"/>
      <c r="CQ116" s="294"/>
      <c r="CR116" s="331"/>
      <c r="CS116" s="294"/>
      <c r="CT116" s="331"/>
      <c r="CU116" s="294"/>
      <c r="CV116" s="331"/>
      <c r="CW116" s="294"/>
      <c r="CX116" s="331"/>
      <c r="CY116" s="294"/>
      <c r="CZ116" s="331"/>
      <c r="DA116" s="294"/>
      <c r="DB116" s="331"/>
      <c r="DC116" s="294"/>
      <c r="DD116" s="331"/>
      <c r="DE116" s="294"/>
      <c r="DF116" s="331"/>
      <c r="DG116" s="294"/>
      <c r="DH116" s="331"/>
      <c r="DI116" s="294"/>
      <c r="DJ116" s="331"/>
      <c r="DK116" s="294"/>
      <c r="DL116" s="331"/>
      <c r="DM116" s="294"/>
      <c r="DN116" s="331"/>
      <c r="DO116" s="294"/>
      <c r="DP116" s="331"/>
      <c r="DQ116" s="294"/>
      <c r="DR116" s="331"/>
      <c r="DS116" s="294"/>
      <c r="DT116" s="331"/>
      <c r="DU116" s="294"/>
      <c r="DV116" s="331"/>
      <c r="DW116" s="294"/>
      <c r="DX116" s="331"/>
      <c r="DY116" s="294"/>
      <c r="DZ116" s="331"/>
      <c r="EA116" s="294"/>
      <c r="EB116" s="331"/>
      <c r="EC116" s="294"/>
      <c r="ED116" s="372"/>
      <c r="EE116" s="8"/>
    </row>
    <row r="117" spans="2:135" ht="18" customHeight="1" x14ac:dyDescent="0.25">
      <c r="B117" s="651"/>
      <c r="C117" s="656"/>
      <c r="D117" s="293" t="s">
        <v>43</v>
      </c>
      <c r="E117" s="294"/>
      <c r="F117" s="331"/>
      <c r="G117" s="294"/>
      <c r="H117" s="331"/>
      <c r="I117" s="294"/>
      <c r="J117" s="331"/>
      <c r="K117" s="294"/>
      <c r="L117" s="331"/>
      <c r="M117" s="294"/>
      <c r="N117" s="331"/>
      <c r="O117" s="294"/>
      <c r="P117" s="331"/>
      <c r="Q117" s="294"/>
      <c r="R117" s="331"/>
      <c r="S117" s="294"/>
      <c r="T117" s="331"/>
      <c r="U117" s="294"/>
      <c r="V117" s="331"/>
      <c r="W117" s="294"/>
      <c r="X117" s="331"/>
      <c r="Y117" s="294"/>
      <c r="Z117" s="331"/>
      <c r="AA117" s="294"/>
      <c r="AB117" s="331"/>
      <c r="AC117" s="294"/>
      <c r="AD117" s="331"/>
      <c r="AE117" s="294"/>
      <c r="AF117" s="331"/>
      <c r="AG117" s="294"/>
      <c r="AH117" s="331"/>
      <c r="AI117" s="294"/>
      <c r="AJ117" s="331"/>
      <c r="AK117" s="294"/>
      <c r="AL117" s="331"/>
      <c r="AM117" s="294"/>
      <c r="AN117" s="331"/>
      <c r="AO117" s="294"/>
      <c r="AP117" s="331"/>
      <c r="AQ117" s="294"/>
      <c r="AR117" s="331"/>
      <c r="AS117" s="294"/>
      <c r="AT117" s="331"/>
      <c r="AU117" s="294"/>
      <c r="AV117" s="331"/>
      <c r="AW117" s="294"/>
      <c r="AX117" s="331"/>
      <c r="AY117" s="294"/>
      <c r="AZ117" s="331"/>
      <c r="BA117" s="294"/>
      <c r="BB117" s="331"/>
      <c r="BC117" s="294"/>
      <c r="BD117" s="331"/>
      <c r="BE117" s="294"/>
      <c r="BF117" s="331"/>
      <c r="BG117" s="294"/>
      <c r="BH117" s="331"/>
      <c r="BI117" s="294"/>
      <c r="BJ117" s="331"/>
      <c r="BK117" s="294"/>
      <c r="BL117" s="331"/>
      <c r="BM117" s="294"/>
      <c r="BN117" s="331"/>
      <c r="BO117" s="294"/>
      <c r="BP117" s="331"/>
      <c r="BQ117" s="294"/>
      <c r="BR117" s="331"/>
      <c r="BS117" s="294"/>
      <c r="BT117" s="331"/>
      <c r="BU117" s="294"/>
      <c r="BV117" s="331"/>
      <c r="BW117" s="294"/>
      <c r="BX117" s="331"/>
      <c r="BY117" s="294"/>
      <c r="BZ117" s="331"/>
      <c r="CA117" s="294"/>
      <c r="CB117" s="331"/>
      <c r="CC117" s="294"/>
      <c r="CD117" s="331"/>
      <c r="CE117" s="294"/>
      <c r="CF117" s="331"/>
      <c r="CG117" s="294"/>
      <c r="CH117" s="331"/>
      <c r="CI117" s="294"/>
      <c r="CJ117" s="331"/>
      <c r="CK117" s="294"/>
      <c r="CL117" s="331"/>
      <c r="CM117" s="294"/>
      <c r="CN117" s="331"/>
      <c r="CO117" s="294"/>
      <c r="CP117" s="331"/>
      <c r="CQ117" s="294"/>
      <c r="CR117" s="331"/>
      <c r="CS117" s="294"/>
      <c r="CT117" s="331"/>
      <c r="CU117" s="294"/>
      <c r="CV117" s="331"/>
      <c r="CW117" s="294"/>
      <c r="CX117" s="331"/>
      <c r="CY117" s="294"/>
      <c r="CZ117" s="331"/>
      <c r="DA117" s="294"/>
      <c r="DB117" s="331"/>
      <c r="DC117" s="294"/>
      <c r="DD117" s="331"/>
      <c r="DE117" s="294"/>
      <c r="DF117" s="331"/>
      <c r="DG117" s="294"/>
      <c r="DH117" s="331"/>
      <c r="DI117" s="294"/>
      <c r="DJ117" s="331"/>
      <c r="DK117" s="294"/>
      <c r="DL117" s="331"/>
      <c r="DM117" s="294"/>
      <c r="DN117" s="331"/>
      <c r="DO117" s="294"/>
      <c r="DP117" s="331"/>
      <c r="DQ117" s="294"/>
      <c r="DR117" s="331"/>
      <c r="DS117" s="294"/>
      <c r="DT117" s="331"/>
      <c r="DU117" s="294"/>
      <c r="DV117" s="331"/>
      <c r="DW117" s="294"/>
      <c r="DX117" s="331"/>
      <c r="DY117" s="294"/>
      <c r="DZ117" s="331"/>
      <c r="EA117" s="294"/>
      <c r="EB117" s="331"/>
      <c r="EC117" s="294"/>
      <c r="ED117" s="372"/>
      <c r="EE117" s="8"/>
    </row>
    <row r="118" spans="2:135" ht="18" customHeight="1" x14ac:dyDescent="0.25">
      <c r="B118" s="651"/>
      <c r="C118" s="656"/>
      <c r="D118" s="293" t="s">
        <v>159</v>
      </c>
      <c r="E118" s="294"/>
      <c r="F118" s="331"/>
      <c r="G118" s="294"/>
      <c r="H118" s="331"/>
      <c r="I118" s="294"/>
      <c r="J118" s="331"/>
      <c r="K118" s="294"/>
      <c r="L118" s="331"/>
      <c r="M118" s="294"/>
      <c r="N118" s="331"/>
      <c r="O118" s="294"/>
      <c r="P118" s="331"/>
      <c r="Q118" s="294"/>
      <c r="R118" s="331"/>
      <c r="S118" s="294"/>
      <c r="T118" s="331"/>
      <c r="U118" s="294"/>
      <c r="V118" s="331"/>
      <c r="W118" s="294"/>
      <c r="X118" s="331"/>
      <c r="Y118" s="294"/>
      <c r="Z118" s="331"/>
      <c r="AA118" s="294"/>
      <c r="AB118" s="331"/>
      <c r="AC118" s="294"/>
      <c r="AD118" s="331"/>
      <c r="AE118" s="294"/>
      <c r="AF118" s="331"/>
      <c r="AG118" s="294"/>
      <c r="AH118" s="331"/>
      <c r="AI118" s="294"/>
      <c r="AJ118" s="331"/>
      <c r="AK118" s="294"/>
      <c r="AL118" s="331"/>
      <c r="AM118" s="294"/>
      <c r="AN118" s="331"/>
      <c r="AO118" s="294"/>
      <c r="AP118" s="331"/>
      <c r="AQ118" s="294"/>
      <c r="AR118" s="331"/>
      <c r="AS118" s="294"/>
      <c r="AT118" s="331"/>
      <c r="AU118" s="294"/>
      <c r="AV118" s="331"/>
      <c r="AW118" s="294"/>
      <c r="AX118" s="331"/>
      <c r="AY118" s="294"/>
      <c r="AZ118" s="331"/>
      <c r="BA118" s="294"/>
      <c r="BB118" s="331"/>
      <c r="BC118" s="294"/>
      <c r="BD118" s="331"/>
      <c r="BE118" s="294"/>
      <c r="BF118" s="331"/>
      <c r="BG118" s="294"/>
      <c r="BH118" s="331"/>
      <c r="BI118" s="294"/>
      <c r="BJ118" s="331"/>
      <c r="BK118" s="294"/>
      <c r="BL118" s="331"/>
      <c r="BM118" s="294"/>
      <c r="BN118" s="331"/>
      <c r="BO118" s="294"/>
      <c r="BP118" s="331"/>
      <c r="BQ118" s="294"/>
      <c r="BR118" s="331"/>
      <c r="BS118" s="294"/>
      <c r="BT118" s="331"/>
      <c r="BU118" s="294"/>
      <c r="BV118" s="331"/>
      <c r="BW118" s="294"/>
      <c r="BX118" s="331"/>
      <c r="BY118" s="294"/>
      <c r="BZ118" s="331"/>
      <c r="CA118" s="294"/>
      <c r="CB118" s="331"/>
      <c r="CC118" s="294"/>
      <c r="CD118" s="331"/>
      <c r="CE118" s="294"/>
      <c r="CF118" s="331"/>
      <c r="CG118" s="294"/>
      <c r="CH118" s="331"/>
      <c r="CI118" s="294"/>
      <c r="CJ118" s="331"/>
      <c r="CK118" s="294"/>
      <c r="CL118" s="331"/>
      <c r="CM118" s="294"/>
      <c r="CN118" s="331"/>
      <c r="CO118" s="294"/>
      <c r="CP118" s="331"/>
      <c r="CQ118" s="294"/>
      <c r="CR118" s="331"/>
      <c r="CS118" s="294"/>
      <c r="CT118" s="331"/>
      <c r="CU118" s="294"/>
      <c r="CV118" s="331"/>
      <c r="CW118" s="294"/>
      <c r="CX118" s="331"/>
      <c r="CY118" s="294"/>
      <c r="CZ118" s="331"/>
      <c r="DA118" s="294"/>
      <c r="DB118" s="331"/>
      <c r="DC118" s="294"/>
      <c r="DD118" s="331"/>
      <c r="DE118" s="294"/>
      <c r="DF118" s="331"/>
      <c r="DG118" s="294"/>
      <c r="DH118" s="331"/>
      <c r="DI118" s="294"/>
      <c r="DJ118" s="331"/>
      <c r="DK118" s="294"/>
      <c r="DL118" s="331"/>
      <c r="DM118" s="294"/>
      <c r="DN118" s="331"/>
      <c r="DO118" s="294"/>
      <c r="DP118" s="331"/>
      <c r="DQ118" s="294"/>
      <c r="DR118" s="331"/>
      <c r="DS118" s="294"/>
      <c r="DT118" s="331"/>
      <c r="DU118" s="294"/>
      <c r="DV118" s="331"/>
      <c r="DW118" s="294"/>
      <c r="DX118" s="331"/>
      <c r="DY118" s="294"/>
      <c r="DZ118" s="331"/>
      <c r="EA118" s="294"/>
      <c r="EB118" s="331"/>
      <c r="EC118" s="294"/>
      <c r="ED118" s="372"/>
      <c r="EE118" s="8"/>
    </row>
    <row r="119" spans="2:135" ht="18" customHeight="1" x14ac:dyDescent="0.25">
      <c r="B119" s="651"/>
      <c r="C119" s="656"/>
      <c r="D119" s="293" t="s">
        <v>160</v>
      </c>
      <c r="E119" s="294"/>
      <c r="F119" s="331"/>
      <c r="G119" s="294"/>
      <c r="H119" s="331"/>
      <c r="I119" s="294"/>
      <c r="J119" s="331"/>
      <c r="K119" s="294"/>
      <c r="L119" s="331"/>
      <c r="M119" s="294"/>
      <c r="N119" s="331"/>
      <c r="O119" s="294"/>
      <c r="P119" s="331"/>
      <c r="Q119" s="294"/>
      <c r="R119" s="331"/>
      <c r="S119" s="294"/>
      <c r="T119" s="331"/>
      <c r="U119" s="294"/>
      <c r="V119" s="331"/>
      <c r="W119" s="294"/>
      <c r="X119" s="331"/>
      <c r="Y119" s="294"/>
      <c r="Z119" s="331"/>
      <c r="AA119" s="294"/>
      <c r="AB119" s="331"/>
      <c r="AC119" s="294"/>
      <c r="AD119" s="331"/>
      <c r="AE119" s="294"/>
      <c r="AF119" s="331"/>
      <c r="AG119" s="294"/>
      <c r="AH119" s="331"/>
      <c r="AI119" s="294"/>
      <c r="AJ119" s="331"/>
      <c r="AK119" s="294"/>
      <c r="AL119" s="331"/>
      <c r="AM119" s="294"/>
      <c r="AN119" s="331"/>
      <c r="AO119" s="294"/>
      <c r="AP119" s="331"/>
      <c r="AQ119" s="294"/>
      <c r="AR119" s="331"/>
      <c r="AS119" s="294"/>
      <c r="AT119" s="331"/>
      <c r="AU119" s="294"/>
      <c r="AV119" s="331"/>
      <c r="AW119" s="294"/>
      <c r="AX119" s="331"/>
      <c r="AY119" s="294"/>
      <c r="AZ119" s="331"/>
      <c r="BA119" s="294"/>
      <c r="BB119" s="331"/>
      <c r="BC119" s="294"/>
      <c r="BD119" s="331"/>
      <c r="BE119" s="294"/>
      <c r="BF119" s="331"/>
      <c r="BG119" s="294"/>
      <c r="BH119" s="331"/>
      <c r="BI119" s="294"/>
      <c r="BJ119" s="331"/>
      <c r="BK119" s="294"/>
      <c r="BL119" s="331"/>
      <c r="BM119" s="294"/>
      <c r="BN119" s="331"/>
      <c r="BO119" s="294"/>
      <c r="BP119" s="331"/>
      <c r="BQ119" s="294"/>
      <c r="BR119" s="331"/>
      <c r="BS119" s="294"/>
      <c r="BT119" s="331"/>
      <c r="BU119" s="294"/>
      <c r="BV119" s="331"/>
      <c r="BW119" s="294"/>
      <c r="BX119" s="331"/>
      <c r="BY119" s="294"/>
      <c r="BZ119" s="331"/>
      <c r="CA119" s="294"/>
      <c r="CB119" s="331"/>
      <c r="CC119" s="294"/>
      <c r="CD119" s="331"/>
      <c r="CE119" s="294"/>
      <c r="CF119" s="331"/>
      <c r="CG119" s="294"/>
      <c r="CH119" s="331"/>
      <c r="CI119" s="294"/>
      <c r="CJ119" s="331"/>
      <c r="CK119" s="294"/>
      <c r="CL119" s="331"/>
      <c r="CM119" s="294"/>
      <c r="CN119" s="331"/>
      <c r="CO119" s="294"/>
      <c r="CP119" s="331"/>
      <c r="CQ119" s="294"/>
      <c r="CR119" s="331"/>
      <c r="CS119" s="294"/>
      <c r="CT119" s="331"/>
      <c r="CU119" s="294"/>
      <c r="CV119" s="331"/>
      <c r="CW119" s="294"/>
      <c r="CX119" s="331"/>
      <c r="CY119" s="294"/>
      <c r="CZ119" s="331"/>
      <c r="DA119" s="294"/>
      <c r="DB119" s="331"/>
      <c r="DC119" s="294"/>
      <c r="DD119" s="331"/>
      <c r="DE119" s="294"/>
      <c r="DF119" s="331"/>
      <c r="DG119" s="294"/>
      <c r="DH119" s="331"/>
      <c r="DI119" s="294"/>
      <c r="DJ119" s="331"/>
      <c r="DK119" s="294"/>
      <c r="DL119" s="331"/>
      <c r="DM119" s="294"/>
      <c r="DN119" s="331"/>
      <c r="DO119" s="294"/>
      <c r="DP119" s="331"/>
      <c r="DQ119" s="294"/>
      <c r="DR119" s="331"/>
      <c r="DS119" s="294"/>
      <c r="DT119" s="331"/>
      <c r="DU119" s="294"/>
      <c r="DV119" s="331"/>
      <c r="DW119" s="294"/>
      <c r="DX119" s="331"/>
      <c r="DY119" s="294"/>
      <c r="DZ119" s="331"/>
      <c r="EA119" s="294"/>
      <c r="EB119" s="331"/>
      <c r="EC119" s="294"/>
      <c r="ED119" s="372"/>
      <c r="EE119" s="8"/>
    </row>
    <row r="120" spans="2:135" ht="18" customHeight="1" x14ac:dyDescent="0.25">
      <c r="B120" s="651"/>
      <c r="C120" s="656"/>
      <c r="D120" s="293" t="s">
        <v>161</v>
      </c>
      <c r="E120" s="295"/>
      <c r="F120" s="332"/>
      <c r="G120" s="295"/>
      <c r="H120" s="332"/>
      <c r="I120" s="295"/>
      <c r="J120" s="332"/>
      <c r="K120" s="295"/>
      <c r="L120" s="332"/>
      <c r="M120" s="295"/>
      <c r="N120" s="332"/>
      <c r="O120" s="295"/>
      <c r="P120" s="332"/>
      <c r="Q120" s="295"/>
      <c r="R120" s="332"/>
      <c r="S120" s="295"/>
      <c r="T120" s="332"/>
      <c r="U120" s="295"/>
      <c r="V120" s="332"/>
      <c r="W120" s="295"/>
      <c r="X120" s="332"/>
      <c r="Y120" s="295"/>
      <c r="Z120" s="332"/>
      <c r="AA120" s="295"/>
      <c r="AB120" s="332"/>
      <c r="AC120" s="295"/>
      <c r="AD120" s="332"/>
      <c r="AE120" s="295"/>
      <c r="AF120" s="332"/>
      <c r="AG120" s="295"/>
      <c r="AH120" s="332"/>
      <c r="AI120" s="295"/>
      <c r="AJ120" s="332"/>
      <c r="AK120" s="295"/>
      <c r="AL120" s="332"/>
      <c r="AM120" s="295"/>
      <c r="AN120" s="332"/>
      <c r="AO120" s="295"/>
      <c r="AP120" s="332"/>
      <c r="AQ120" s="295"/>
      <c r="AR120" s="332"/>
      <c r="AS120" s="295"/>
      <c r="AT120" s="332"/>
      <c r="AU120" s="295"/>
      <c r="AV120" s="332"/>
      <c r="AW120" s="295"/>
      <c r="AX120" s="332"/>
      <c r="AY120" s="295"/>
      <c r="AZ120" s="332"/>
      <c r="BA120" s="295"/>
      <c r="BB120" s="332"/>
      <c r="BC120" s="295"/>
      <c r="BD120" s="332"/>
      <c r="BE120" s="295"/>
      <c r="BF120" s="332"/>
      <c r="BG120" s="295"/>
      <c r="BH120" s="332"/>
      <c r="BI120" s="295"/>
      <c r="BJ120" s="332"/>
      <c r="BK120" s="295"/>
      <c r="BL120" s="332"/>
      <c r="BM120" s="294"/>
      <c r="BN120" s="331"/>
      <c r="BO120" s="294"/>
      <c r="BP120" s="331"/>
      <c r="BQ120" s="294"/>
      <c r="BR120" s="331"/>
      <c r="BS120" s="294"/>
      <c r="BT120" s="331"/>
      <c r="BU120" s="294"/>
      <c r="BV120" s="331"/>
      <c r="BW120" s="294"/>
      <c r="BX120" s="331"/>
      <c r="BY120" s="294"/>
      <c r="BZ120" s="331"/>
      <c r="CA120" s="294"/>
      <c r="CB120" s="331"/>
      <c r="CC120" s="294"/>
      <c r="CD120" s="331"/>
      <c r="CE120" s="294"/>
      <c r="CF120" s="331"/>
      <c r="CG120" s="294"/>
      <c r="CH120" s="331"/>
      <c r="CI120" s="294"/>
      <c r="CJ120" s="331"/>
      <c r="CK120" s="294"/>
      <c r="CL120" s="331"/>
      <c r="CM120" s="294"/>
      <c r="CN120" s="331"/>
      <c r="CO120" s="294"/>
      <c r="CP120" s="331"/>
      <c r="CQ120" s="294"/>
      <c r="CR120" s="331"/>
      <c r="CS120" s="294"/>
      <c r="CT120" s="331"/>
      <c r="CU120" s="294"/>
      <c r="CV120" s="331"/>
      <c r="CW120" s="294"/>
      <c r="CX120" s="331"/>
      <c r="CY120" s="294"/>
      <c r="CZ120" s="331"/>
      <c r="DA120" s="294"/>
      <c r="DB120" s="331"/>
      <c r="DC120" s="294"/>
      <c r="DD120" s="331"/>
      <c r="DE120" s="294"/>
      <c r="DF120" s="331"/>
      <c r="DG120" s="294"/>
      <c r="DH120" s="331"/>
      <c r="DI120" s="294"/>
      <c r="DJ120" s="331"/>
      <c r="DK120" s="294"/>
      <c r="DL120" s="331"/>
      <c r="DM120" s="294"/>
      <c r="DN120" s="331"/>
      <c r="DO120" s="294"/>
      <c r="DP120" s="331"/>
      <c r="DQ120" s="294"/>
      <c r="DR120" s="331"/>
      <c r="DS120" s="294"/>
      <c r="DT120" s="331"/>
      <c r="DU120" s="294"/>
      <c r="DV120" s="331"/>
      <c r="DW120" s="294"/>
      <c r="DX120" s="331"/>
      <c r="DY120" s="294"/>
      <c r="DZ120" s="331"/>
      <c r="EA120" s="294"/>
      <c r="EB120" s="331"/>
      <c r="EC120" s="294"/>
      <c r="ED120" s="372"/>
      <c r="EE120" s="8"/>
    </row>
    <row r="121" spans="2:135" ht="18" customHeight="1" thickBot="1" x14ac:dyDescent="0.3">
      <c r="B121" s="651"/>
      <c r="C121" s="656"/>
      <c r="D121" s="296" t="s">
        <v>162</v>
      </c>
      <c r="E121" s="297" t="e">
        <f>E112/E117</f>
        <v>#DIV/0!</v>
      </c>
      <c r="F121" s="333" t="e">
        <f t="shared" ref="F121:BM121" si="234">F112/F117</f>
        <v>#DIV/0!</v>
      </c>
      <c r="G121" s="297" t="e">
        <f t="shared" si="234"/>
        <v>#DIV/0!</v>
      </c>
      <c r="H121" s="333" t="e">
        <f t="shared" si="234"/>
        <v>#DIV/0!</v>
      </c>
      <c r="I121" s="297" t="e">
        <f t="shared" si="234"/>
        <v>#DIV/0!</v>
      </c>
      <c r="J121" s="333" t="e">
        <f t="shared" si="234"/>
        <v>#DIV/0!</v>
      </c>
      <c r="K121" s="297" t="e">
        <f t="shared" si="234"/>
        <v>#DIV/0!</v>
      </c>
      <c r="L121" s="333" t="e">
        <f t="shared" si="234"/>
        <v>#DIV/0!</v>
      </c>
      <c r="M121" s="297" t="e">
        <f t="shared" si="234"/>
        <v>#DIV/0!</v>
      </c>
      <c r="N121" s="333" t="e">
        <f t="shared" si="234"/>
        <v>#DIV/0!</v>
      </c>
      <c r="O121" s="297" t="e">
        <f t="shared" si="234"/>
        <v>#DIV/0!</v>
      </c>
      <c r="P121" s="333" t="e">
        <f t="shared" si="234"/>
        <v>#DIV/0!</v>
      </c>
      <c r="Q121" s="297" t="e">
        <f t="shared" si="234"/>
        <v>#DIV/0!</v>
      </c>
      <c r="R121" s="333" t="e">
        <f t="shared" si="234"/>
        <v>#DIV/0!</v>
      </c>
      <c r="S121" s="297" t="e">
        <f t="shared" si="234"/>
        <v>#DIV/0!</v>
      </c>
      <c r="T121" s="333" t="e">
        <f t="shared" si="234"/>
        <v>#DIV/0!</v>
      </c>
      <c r="U121" s="297" t="e">
        <f t="shared" si="234"/>
        <v>#DIV/0!</v>
      </c>
      <c r="V121" s="333" t="e">
        <f t="shared" si="234"/>
        <v>#DIV/0!</v>
      </c>
      <c r="W121" s="297" t="e">
        <f t="shared" si="234"/>
        <v>#DIV/0!</v>
      </c>
      <c r="X121" s="333" t="e">
        <f t="shared" si="234"/>
        <v>#DIV/0!</v>
      </c>
      <c r="Y121" s="297" t="e">
        <f t="shared" si="234"/>
        <v>#DIV/0!</v>
      </c>
      <c r="Z121" s="333" t="e">
        <f t="shared" si="234"/>
        <v>#DIV/0!</v>
      </c>
      <c r="AA121" s="297" t="e">
        <f t="shared" si="234"/>
        <v>#DIV/0!</v>
      </c>
      <c r="AB121" s="333" t="e">
        <f t="shared" si="234"/>
        <v>#DIV/0!</v>
      </c>
      <c r="AC121" s="297" t="e">
        <f t="shared" si="234"/>
        <v>#DIV/0!</v>
      </c>
      <c r="AD121" s="333" t="e">
        <f t="shared" si="234"/>
        <v>#DIV/0!</v>
      </c>
      <c r="AE121" s="297" t="e">
        <f t="shared" si="234"/>
        <v>#DIV/0!</v>
      </c>
      <c r="AF121" s="333" t="e">
        <f t="shared" si="234"/>
        <v>#DIV/0!</v>
      </c>
      <c r="AG121" s="297" t="e">
        <f t="shared" si="234"/>
        <v>#DIV/0!</v>
      </c>
      <c r="AH121" s="333" t="e">
        <f t="shared" si="234"/>
        <v>#DIV/0!</v>
      </c>
      <c r="AI121" s="297" t="e">
        <f t="shared" si="234"/>
        <v>#DIV/0!</v>
      </c>
      <c r="AJ121" s="333" t="e">
        <f t="shared" si="234"/>
        <v>#DIV/0!</v>
      </c>
      <c r="AK121" s="297" t="e">
        <f t="shared" si="234"/>
        <v>#DIV/0!</v>
      </c>
      <c r="AL121" s="333" t="e">
        <f t="shared" si="234"/>
        <v>#DIV/0!</v>
      </c>
      <c r="AM121" s="297" t="e">
        <f t="shared" si="234"/>
        <v>#DIV/0!</v>
      </c>
      <c r="AN121" s="333" t="e">
        <f t="shared" si="234"/>
        <v>#DIV/0!</v>
      </c>
      <c r="AO121" s="297" t="e">
        <f t="shared" si="234"/>
        <v>#DIV/0!</v>
      </c>
      <c r="AP121" s="333" t="e">
        <f t="shared" si="234"/>
        <v>#DIV/0!</v>
      </c>
      <c r="AQ121" s="297" t="e">
        <f t="shared" si="234"/>
        <v>#DIV/0!</v>
      </c>
      <c r="AR121" s="333" t="e">
        <f t="shared" si="234"/>
        <v>#DIV/0!</v>
      </c>
      <c r="AS121" s="297" t="e">
        <f t="shared" si="234"/>
        <v>#DIV/0!</v>
      </c>
      <c r="AT121" s="333" t="e">
        <f t="shared" si="234"/>
        <v>#DIV/0!</v>
      </c>
      <c r="AU121" s="297" t="e">
        <f t="shared" si="234"/>
        <v>#DIV/0!</v>
      </c>
      <c r="AV121" s="333" t="e">
        <f t="shared" si="234"/>
        <v>#DIV/0!</v>
      </c>
      <c r="AW121" s="297" t="e">
        <f t="shared" si="234"/>
        <v>#DIV/0!</v>
      </c>
      <c r="AX121" s="333" t="e">
        <f t="shared" si="234"/>
        <v>#DIV/0!</v>
      </c>
      <c r="AY121" s="297" t="e">
        <f t="shared" si="234"/>
        <v>#DIV/0!</v>
      </c>
      <c r="AZ121" s="333" t="e">
        <f t="shared" si="234"/>
        <v>#DIV/0!</v>
      </c>
      <c r="BA121" s="297" t="e">
        <f t="shared" si="234"/>
        <v>#DIV/0!</v>
      </c>
      <c r="BB121" s="333" t="e">
        <f t="shared" si="234"/>
        <v>#DIV/0!</v>
      </c>
      <c r="BC121" s="297" t="e">
        <f t="shared" si="234"/>
        <v>#DIV/0!</v>
      </c>
      <c r="BD121" s="333" t="e">
        <f t="shared" si="234"/>
        <v>#DIV/0!</v>
      </c>
      <c r="BE121" s="297" t="e">
        <f t="shared" si="234"/>
        <v>#DIV/0!</v>
      </c>
      <c r="BF121" s="333" t="e">
        <f t="shared" si="234"/>
        <v>#DIV/0!</v>
      </c>
      <c r="BG121" s="297" t="e">
        <f t="shared" si="234"/>
        <v>#DIV/0!</v>
      </c>
      <c r="BH121" s="333" t="e">
        <f t="shared" si="234"/>
        <v>#DIV/0!</v>
      </c>
      <c r="BI121" s="297" t="e">
        <f t="shared" si="234"/>
        <v>#DIV/0!</v>
      </c>
      <c r="BJ121" s="333" t="e">
        <f t="shared" si="234"/>
        <v>#DIV/0!</v>
      </c>
      <c r="BK121" s="297" t="e">
        <f t="shared" si="234"/>
        <v>#DIV/0!</v>
      </c>
      <c r="BL121" s="333" t="e">
        <f t="shared" si="234"/>
        <v>#DIV/0!</v>
      </c>
      <c r="BM121" s="297" t="e">
        <f t="shared" si="234"/>
        <v>#DIV/0!</v>
      </c>
      <c r="BN121" s="333" t="e">
        <f t="shared" ref="BN121:ED121" si="235">BN112/BN117</f>
        <v>#DIV/0!</v>
      </c>
      <c r="BO121" s="297" t="e">
        <f t="shared" si="235"/>
        <v>#DIV/0!</v>
      </c>
      <c r="BP121" s="333" t="e">
        <f t="shared" si="235"/>
        <v>#DIV/0!</v>
      </c>
      <c r="BQ121" s="297" t="e">
        <f t="shared" si="235"/>
        <v>#DIV/0!</v>
      </c>
      <c r="BR121" s="333" t="e">
        <f t="shared" si="235"/>
        <v>#DIV/0!</v>
      </c>
      <c r="BS121" s="297" t="e">
        <f t="shared" si="235"/>
        <v>#DIV/0!</v>
      </c>
      <c r="BT121" s="333" t="e">
        <f t="shared" si="235"/>
        <v>#DIV/0!</v>
      </c>
      <c r="BU121" s="297" t="e">
        <f t="shared" si="235"/>
        <v>#DIV/0!</v>
      </c>
      <c r="BV121" s="333" t="e">
        <f t="shared" si="235"/>
        <v>#DIV/0!</v>
      </c>
      <c r="BW121" s="297" t="e">
        <f t="shared" si="235"/>
        <v>#DIV/0!</v>
      </c>
      <c r="BX121" s="333" t="e">
        <f t="shared" si="235"/>
        <v>#DIV/0!</v>
      </c>
      <c r="BY121" s="297" t="e">
        <f t="shared" si="235"/>
        <v>#DIV/0!</v>
      </c>
      <c r="BZ121" s="333" t="e">
        <f t="shared" si="235"/>
        <v>#DIV/0!</v>
      </c>
      <c r="CA121" s="297" t="e">
        <f t="shared" si="235"/>
        <v>#DIV/0!</v>
      </c>
      <c r="CB121" s="333" t="e">
        <f t="shared" si="235"/>
        <v>#DIV/0!</v>
      </c>
      <c r="CC121" s="297" t="e">
        <f t="shared" si="235"/>
        <v>#DIV/0!</v>
      </c>
      <c r="CD121" s="333" t="e">
        <f t="shared" si="235"/>
        <v>#DIV/0!</v>
      </c>
      <c r="CE121" s="297" t="e">
        <f t="shared" si="235"/>
        <v>#DIV/0!</v>
      </c>
      <c r="CF121" s="333" t="e">
        <f t="shared" si="235"/>
        <v>#DIV/0!</v>
      </c>
      <c r="CG121" s="297" t="e">
        <f t="shared" si="235"/>
        <v>#DIV/0!</v>
      </c>
      <c r="CH121" s="333" t="e">
        <f t="shared" si="235"/>
        <v>#DIV/0!</v>
      </c>
      <c r="CI121" s="297" t="e">
        <f t="shared" si="235"/>
        <v>#DIV/0!</v>
      </c>
      <c r="CJ121" s="333" t="e">
        <f t="shared" si="235"/>
        <v>#DIV/0!</v>
      </c>
      <c r="CK121" s="297" t="e">
        <f t="shared" si="235"/>
        <v>#DIV/0!</v>
      </c>
      <c r="CL121" s="333" t="e">
        <f t="shared" si="235"/>
        <v>#DIV/0!</v>
      </c>
      <c r="CM121" s="297" t="e">
        <f t="shared" si="235"/>
        <v>#DIV/0!</v>
      </c>
      <c r="CN121" s="333" t="e">
        <f t="shared" si="235"/>
        <v>#DIV/0!</v>
      </c>
      <c r="CO121" s="297" t="e">
        <f t="shared" si="235"/>
        <v>#DIV/0!</v>
      </c>
      <c r="CP121" s="333" t="e">
        <f t="shared" si="235"/>
        <v>#DIV/0!</v>
      </c>
      <c r="CQ121" s="297" t="e">
        <f t="shared" si="235"/>
        <v>#DIV/0!</v>
      </c>
      <c r="CR121" s="333" t="e">
        <f t="shared" si="235"/>
        <v>#DIV/0!</v>
      </c>
      <c r="CS121" s="297" t="e">
        <f t="shared" si="235"/>
        <v>#DIV/0!</v>
      </c>
      <c r="CT121" s="333" t="e">
        <f t="shared" si="235"/>
        <v>#DIV/0!</v>
      </c>
      <c r="CU121" s="297" t="e">
        <f t="shared" si="235"/>
        <v>#DIV/0!</v>
      </c>
      <c r="CV121" s="333" t="e">
        <f t="shared" si="235"/>
        <v>#DIV/0!</v>
      </c>
      <c r="CW121" s="297" t="e">
        <f t="shared" si="235"/>
        <v>#DIV/0!</v>
      </c>
      <c r="CX121" s="333" t="e">
        <f t="shared" si="235"/>
        <v>#DIV/0!</v>
      </c>
      <c r="CY121" s="297" t="e">
        <f t="shared" si="235"/>
        <v>#DIV/0!</v>
      </c>
      <c r="CZ121" s="333" t="e">
        <f t="shared" si="235"/>
        <v>#DIV/0!</v>
      </c>
      <c r="DA121" s="297" t="e">
        <f t="shared" si="235"/>
        <v>#DIV/0!</v>
      </c>
      <c r="DB121" s="333" t="e">
        <f t="shared" si="235"/>
        <v>#DIV/0!</v>
      </c>
      <c r="DC121" s="297" t="e">
        <f t="shared" si="235"/>
        <v>#DIV/0!</v>
      </c>
      <c r="DD121" s="333" t="e">
        <f t="shared" si="235"/>
        <v>#DIV/0!</v>
      </c>
      <c r="DE121" s="297" t="e">
        <f t="shared" si="235"/>
        <v>#DIV/0!</v>
      </c>
      <c r="DF121" s="333" t="e">
        <f t="shared" si="235"/>
        <v>#DIV/0!</v>
      </c>
      <c r="DG121" s="297" t="e">
        <f t="shared" si="235"/>
        <v>#DIV/0!</v>
      </c>
      <c r="DH121" s="333" t="e">
        <f t="shared" si="235"/>
        <v>#DIV/0!</v>
      </c>
      <c r="DI121" s="297" t="e">
        <f t="shared" si="235"/>
        <v>#DIV/0!</v>
      </c>
      <c r="DJ121" s="333" t="e">
        <f t="shared" si="235"/>
        <v>#DIV/0!</v>
      </c>
      <c r="DK121" s="297" t="e">
        <f t="shared" si="235"/>
        <v>#DIV/0!</v>
      </c>
      <c r="DL121" s="333" t="e">
        <f t="shared" si="235"/>
        <v>#DIV/0!</v>
      </c>
      <c r="DM121" s="297" t="e">
        <f t="shared" si="235"/>
        <v>#DIV/0!</v>
      </c>
      <c r="DN121" s="333" t="e">
        <f t="shared" si="235"/>
        <v>#DIV/0!</v>
      </c>
      <c r="DO121" s="297" t="e">
        <f t="shared" si="235"/>
        <v>#DIV/0!</v>
      </c>
      <c r="DP121" s="333" t="e">
        <f t="shared" si="235"/>
        <v>#DIV/0!</v>
      </c>
      <c r="DQ121" s="297" t="e">
        <f t="shared" si="235"/>
        <v>#DIV/0!</v>
      </c>
      <c r="DR121" s="333" t="e">
        <f t="shared" si="235"/>
        <v>#DIV/0!</v>
      </c>
      <c r="DS121" s="297" t="e">
        <f t="shared" si="235"/>
        <v>#DIV/0!</v>
      </c>
      <c r="DT121" s="333" t="e">
        <f t="shared" si="235"/>
        <v>#DIV/0!</v>
      </c>
      <c r="DU121" s="297" t="e">
        <f t="shared" si="235"/>
        <v>#DIV/0!</v>
      </c>
      <c r="DV121" s="333" t="e">
        <f t="shared" si="235"/>
        <v>#DIV/0!</v>
      </c>
      <c r="DW121" s="297" t="e">
        <f t="shared" si="235"/>
        <v>#DIV/0!</v>
      </c>
      <c r="DX121" s="333" t="e">
        <f t="shared" si="235"/>
        <v>#DIV/0!</v>
      </c>
      <c r="DY121" s="297" t="e">
        <f t="shared" si="235"/>
        <v>#DIV/0!</v>
      </c>
      <c r="DZ121" s="333" t="e">
        <f t="shared" si="235"/>
        <v>#DIV/0!</v>
      </c>
      <c r="EA121" s="297" t="e">
        <f t="shared" si="235"/>
        <v>#DIV/0!</v>
      </c>
      <c r="EB121" s="333" t="e">
        <f t="shared" si="235"/>
        <v>#DIV/0!</v>
      </c>
      <c r="EC121" s="297" t="e">
        <f t="shared" si="235"/>
        <v>#DIV/0!</v>
      </c>
      <c r="ED121" s="373" t="e">
        <f t="shared" si="235"/>
        <v>#DIV/0!</v>
      </c>
      <c r="EE121" s="8"/>
    </row>
    <row r="122" spans="2:135" ht="18" customHeight="1" x14ac:dyDescent="0.25">
      <c r="B122" s="651"/>
      <c r="C122" s="656"/>
      <c r="D122" s="67" t="s">
        <v>295</v>
      </c>
      <c r="E122" s="283"/>
      <c r="F122" s="334"/>
      <c r="G122" s="283"/>
      <c r="H122" s="334"/>
      <c r="I122" s="283"/>
      <c r="J122" s="334"/>
      <c r="K122" s="283"/>
      <c r="L122" s="334"/>
      <c r="M122" s="283"/>
      <c r="N122" s="334"/>
      <c r="O122" s="283"/>
      <c r="P122" s="334"/>
      <c r="Q122" s="283"/>
      <c r="R122" s="334"/>
      <c r="S122" s="283"/>
      <c r="T122" s="334"/>
      <c r="U122" s="283"/>
      <c r="V122" s="334"/>
      <c r="W122" s="283"/>
      <c r="X122" s="334"/>
      <c r="Y122" s="283"/>
      <c r="Z122" s="334"/>
      <c r="AA122" s="283"/>
      <c r="AB122" s="334"/>
      <c r="AC122" s="283"/>
      <c r="AD122" s="334"/>
      <c r="AE122" s="283"/>
      <c r="AF122" s="334"/>
      <c r="AG122" s="283"/>
      <c r="AH122" s="334"/>
      <c r="AI122" s="283"/>
      <c r="AJ122" s="334"/>
      <c r="AK122" s="283"/>
      <c r="AL122" s="334"/>
      <c r="AM122" s="283"/>
      <c r="AN122" s="334"/>
      <c r="AO122" s="283"/>
      <c r="AP122" s="334"/>
      <c r="AQ122" s="283"/>
      <c r="AR122" s="334"/>
      <c r="AS122" s="283"/>
      <c r="AT122" s="334"/>
      <c r="AU122" s="283"/>
      <c r="AV122" s="334"/>
      <c r="AW122" s="283"/>
      <c r="AX122" s="334"/>
      <c r="AY122" s="283"/>
      <c r="AZ122" s="334"/>
      <c r="BA122" s="283"/>
      <c r="BB122" s="334"/>
      <c r="BC122" s="283"/>
      <c r="BD122" s="334"/>
      <c r="BE122" s="283"/>
      <c r="BF122" s="334"/>
      <c r="BG122" s="283"/>
      <c r="BH122" s="334"/>
      <c r="BI122" s="283"/>
      <c r="BJ122" s="334"/>
      <c r="BK122" s="283"/>
      <c r="BL122" s="334"/>
      <c r="BM122" s="283"/>
      <c r="BN122" s="334"/>
      <c r="BO122" s="283"/>
      <c r="BP122" s="334"/>
      <c r="BQ122" s="283"/>
      <c r="BR122" s="334"/>
      <c r="BS122" s="283"/>
      <c r="BT122" s="334"/>
      <c r="BU122" s="283"/>
      <c r="BV122" s="334"/>
      <c r="BW122" s="283"/>
      <c r="BX122" s="334"/>
      <c r="BY122" s="283"/>
      <c r="BZ122" s="334"/>
      <c r="CA122" s="283"/>
      <c r="CB122" s="334"/>
      <c r="CC122" s="283"/>
      <c r="CD122" s="334"/>
      <c r="CE122" s="283"/>
      <c r="CF122" s="334"/>
      <c r="CG122" s="283"/>
      <c r="CH122" s="334"/>
      <c r="CI122" s="283"/>
      <c r="CJ122" s="334"/>
      <c r="CK122" s="283"/>
      <c r="CL122" s="334"/>
      <c r="CM122" s="283"/>
      <c r="CN122" s="334"/>
      <c r="CO122" s="283"/>
      <c r="CP122" s="334"/>
      <c r="CQ122" s="283"/>
      <c r="CR122" s="334"/>
      <c r="CS122" s="283"/>
      <c r="CT122" s="334"/>
      <c r="CU122" s="283"/>
      <c r="CV122" s="334"/>
      <c r="CW122" s="283"/>
      <c r="CX122" s="334"/>
      <c r="CY122" s="283"/>
      <c r="CZ122" s="334"/>
      <c r="DA122" s="283"/>
      <c r="DB122" s="334"/>
      <c r="DC122" s="283"/>
      <c r="DD122" s="334"/>
      <c r="DE122" s="283"/>
      <c r="DF122" s="334"/>
      <c r="DG122" s="283"/>
      <c r="DH122" s="334"/>
      <c r="DI122" s="283"/>
      <c r="DJ122" s="334"/>
      <c r="DK122" s="283"/>
      <c r="DL122" s="334"/>
      <c r="DM122" s="283"/>
      <c r="DN122" s="334"/>
      <c r="DO122" s="283"/>
      <c r="DP122" s="334"/>
      <c r="DQ122" s="283"/>
      <c r="DR122" s="334"/>
      <c r="DS122" s="283"/>
      <c r="DT122" s="334"/>
      <c r="DU122" s="283"/>
      <c r="DV122" s="334"/>
      <c r="DW122" s="283"/>
      <c r="DX122" s="334"/>
      <c r="DY122" s="283"/>
      <c r="DZ122" s="334"/>
      <c r="EA122" s="283"/>
      <c r="EB122" s="334"/>
      <c r="EC122" s="283"/>
      <c r="ED122" s="374"/>
      <c r="EE122" s="8"/>
    </row>
    <row r="123" spans="2:135" ht="18" customHeight="1" x14ac:dyDescent="0.25">
      <c r="B123" s="651"/>
      <c r="C123" s="656"/>
      <c r="D123" s="65" t="s">
        <v>296</v>
      </c>
      <c r="E123" s="271"/>
      <c r="F123" s="335"/>
      <c r="G123" s="271"/>
      <c r="H123" s="335"/>
      <c r="I123" s="271"/>
      <c r="J123" s="335"/>
      <c r="K123" s="271"/>
      <c r="L123" s="335"/>
      <c r="M123" s="271"/>
      <c r="N123" s="335"/>
      <c r="O123" s="271"/>
      <c r="P123" s="335"/>
      <c r="Q123" s="271"/>
      <c r="R123" s="335"/>
      <c r="S123" s="271"/>
      <c r="T123" s="335"/>
      <c r="U123" s="271"/>
      <c r="V123" s="335"/>
      <c r="W123" s="271"/>
      <c r="X123" s="335"/>
      <c r="Y123" s="271"/>
      <c r="Z123" s="335"/>
      <c r="AA123" s="271"/>
      <c r="AB123" s="335"/>
      <c r="AC123" s="271"/>
      <c r="AD123" s="335"/>
      <c r="AE123" s="271"/>
      <c r="AF123" s="335"/>
      <c r="AG123" s="271"/>
      <c r="AH123" s="335"/>
      <c r="AI123" s="271"/>
      <c r="AJ123" s="335"/>
      <c r="AK123" s="271"/>
      <c r="AL123" s="335"/>
      <c r="AM123" s="271"/>
      <c r="AN123" s="335"/>
      <c r="AO123" s="271"/>
      <c r="AP123" s="335"/>
      <c r="AQ123" s="271"/>
      <c r="AR123" s="335"/>
      <c r="AS123" s="271"/>
      <c r="AT123" s="335"/>
      <c r="AU123" s="271"/>
      <c r="AV123" s="335"/>
      <c r="AW123" s="271"/>
      <c r="AX123" s="335"/>
      <c r="AY123" s="271"/>
      <c r="AZ123" s="335"/>
      <c r="BA123" s="271"/>
      <c r="BB123" s="335"/>
      <c r="BC123" s="271"/>
      <c r="BD123" s="335"/>
      <c r="BE123" s="271"/>
      <c r="BF123" s="335"/>
      <c r="BG123" s="271"/>
      <c r="BH123" s="335"/>
      <c r="BI123" s="271"/>
      <c r="BJ123" s="335"/>
      <c r="BK123" s="271"/>
      <c r="BL123" s="335"/>
      <c r="BM123" s="271"/>
      <c r="BN123" s="335"/>
      <c r="BO123" s="271"/>
      <c r="BP123" s="335"/>
      <c r="BQ123" s="271"/>
      <c r="BR123" s="335"/>
      <c r="BS123" s="271"/>
      <c r="BT123" s="335"/>
      <c r="BU123" s="271"/>
      <c r="BV123" s="335"/>
      <c r="BW123" s="271"/>
      <c r="BX123" s="335"/>
      <c r="BY123" s="271"/>
      <c r="BZ123" s="335"/>
      <c r="CA123" s="271"/>
      <c r="CB123" s="335"/>
      <c r="CC123" s="271"/>
      <c r="CD123" s="335"/>
      <c r="CE123" s="271"/>
      <c r="CF123" s="335"/>
      <c r="CG123" s="271"/>
      <c r="CH123" s="335"/>
      <c r="CI123" s="271"/>
      <c r="CJ123" s="335"/>
      <c r="CK123" s="271"/>
      <c r="CL123" s="335"/>
      <c r="CM123" s="271"/>
      <c r="CN123" s="335"/>
      <c r="CO123" s="271"/>
      <c r="CP123" s="335"/>
      <c r="CQ123" s="271"/>
      <c r="CR123" s="335"/>
      <c r="CS123" s="271"/>
      <c r="CT123" s="335"/>
      <c r="CU123" s="271"/>
      <c r="CV123" s="335"/>
      <c r="CW123" s="271"/>
      <c r="CX123" s="335"/>
      <c r="CY123" s="271"/>
      <c r="CZ123" s="335"/>
      <c r="DA123" s="271"/>
      <c r="DB123" s="335"/>
      <c r="DC123" s="271"/>
      <c r="DD123" s="335"/>
      <c r="DE123" s="271"/>
      <c r="DF123" s="335"/>
      <c r="DG123" s="271"/>
      <c r="DH123" s="335"/>
      <c r="DI123" s="271"/>
      <c r="DJ123" s="335"/>
      <c r="DK123" s="271"/>
      <c r="DL123" s="335"/>
      <c r="DM123" s="271"/>
      <c r="DN123" s="335"/>
      <c r="DO123" s="271"/>
      <c r="DP123" s="335"/>
      <c r="DQ123" s="271"/>
      <c r="DR123" s="335"/>
      <c r="DS123" s="271"/>
      <c r="DT123" s="335"/>
      <c r="DU123" s="271"/>
      <c r="DV123" s="335"/>
      <c r="DW123" s="271"/>
      <c r="DX123" s="335"/>
      <c r="DY123" s="271"/>
      <c r="DZ123" s="335"/>
      <c r="EA123" s="271"/>
      <c r="EB123" s="335"/>
      <c r="EC123" s="271"/>
      <c r="ED123" s="375"/>
      <c r="EE123" s="8"/>
    </row>
    <row r="124" spans="2:135" ht="18" customHeight="1" x14ac:dyDescent="0.25">
      <c r="B124" s="651"/>
      <c r="C124" s="656"/>
      <c r="D124" s="65" t="s">
        <v>163</v>
      </c>
      <c r="E124" s="106"/>
      <c r="F124" s="336"/>
      <c r="G124" s="106"/>
      <c r="H124" s="336"/>
      <c r="I124" s="106"/>
      <c r="J124" s="336"/>
      <c r="K124" s="106"/>
      <c r="L124" s="336"/>
      <c r="M124" s="106"/>
      <c r="N124" s="336"/>
      <c r="O124" s="106"/>
      <c r="P124" s="336"/>
      <c r="Q124" s="106"/>
      <c r="R124" s="336"/>
      <c r="S124" s="106"/>
      <c r="T124" s="336"/>
      <c r="U124" s="106"/>
      <c r="V124" s="336"/>
      <c r="W124" s="106"/>
      <c r="X124" s="336"/>
      <c r="Y124" s="106"/>
      <c r="Z124" s="336"/>
      <c r="AA124" s="106"/>
      <c r="AB124" s="336"/>
      <c r="AC124" s="106"/>
      <c r="AD124" s="336"/>
      <c r="AE124" s="106"/>
      <c r="AF124" s="336"/>
      <c r="AG124" s="106"/>
      <c r="AH124" s="336"/>
      <c r="AI124" s="106"/>
      <c r="AJ124" s="336"/>
      <c r="AK124" s="106"/>
      <c r="AL124" s="336"/>
      <c r="AM124" s="106"/>
      <c r="AN124" s="336"/>
      <c r="AO124" s="106"/>
      <c r="AP124" s="336"/>
      <c r="AQ124" s="106"/>
      <c r="AR124" s="336"/>
      <c r="AS124" s="106"/>
      <c r="AT124" s="336"/>
      <c r="AU124" s="106"/>
      <c r="AV124" s="336"/>
      <c r="AW124" s="106"/>
      <c r="AX124" s="336"/>
      <c r="AY124" s="106"/>
      <c r="AZ124" s="336"/>
      <c r="BA124" s="106"/>
      <c r="BB124" s="336"/>
      <c r="BC124" s="106"/>
      <c r="BD124" s="336"/>
      <c r="BE124" s="106"/>
      <c r="BF124" s="336"/>
      <c r="BG124" s="106"/>
      <c r="BH124" s="336"/>
      <c r="BI124" s="106"/>
      <c r="BJ124" s="336"/>
      <c r="BK124" s="106"/>
      <c r="BL124" s="336"/>
      <c r="BM124" s="106"/>
      <c r="BN124" s="336"/>
      <c r="BO124" s="106"/>
      <c r="BP124" s="336"/>
      <c r="BQ124" s="106"/>
      <c r="BR124" s="336"/>
      <c r="BS124" s="106"/>
      <c r="BT124" s="336"/>
      <c r="BU124" s="106"/>
      <c r="BV124" s="336"/>
      <c r="BW124" s="106"/>
      <c r="BX124" s="336"/>
      <c r="BY124" s="106"/>
      <c r="BZ124" s="336"/>
      <c r="CA124" s="106"/>
      <c r="CB124" s="336"/>
      <c r="CC124" s="106"/>
      <c r="CD124" s="336"/>
      <c r="CE124" s="106"/>
      <c r="CF124" s="336"/>
      <c r="CG124" s="106"/>
      <c r="CH124" s="336"/>
      <c r="CI124" s="106"/>
      <c r="CJ124" s="336"/>
      <c r="CK124" s="106"/>
      <c r="CL124" s="336"/>
      <c r="CM124" s="106"/>
      <c r="CN124" s="336"/>
      <c r="CO124" s="106"/>
      <c r="CP124" s="336"/>
      <c r="CQ124" s="106"/>
      <c r="CR124" s="336"/>
      <c r="CS124" s="106"/>
      <c r="CT124" s="336"/>
      <c r="CU124" s="106"/>
      <c r="CV124" s="336"/>
      <c r="CW124" s="106"/>
      <c r="CX124" s="336"/>
      <c r="CY124" s="106"/>
      <c r="CZ124" s="336"/>
      <c r="DA124" s="106"/>
      <c r="DB124" s="336"/>
      <c r="DC124" s="106"/>
      <c r="DD124" s="336"/>
      <c r="DE124" s="106"/>
      <c r="DF124" s="336"/>
      <c r="DG124" s="106"/>
      <c r="DH124" s="336"/>
      <c r="DI124" s="106"/>
      <c r="DJ124" s="336"/>
      <c r="DK124" s="106"/>
      <c r="DL124" s="336"/>
      <c r="DM124" s="106"/>
      <c r="DN124" s="336"/>
      <c r="DO124" s="106"/>
      <c r="DP124" s="336"/>
      <c r="DQ124" s="106"/>
      <c r="DR124" s="336"/>
      <c r="DS124" s="106"/>
      <c r="DT124" s="336"/>
      <c r="DU124" s="106"/>
      <c r="DV124" s="336"/>
      <c r="DW124" s="106"/>
      <c r="DX124" s="336"/>
      <c r="DY124" s="106"/>
      <c r="DZ124" s="336"/>
      <c r="EA124" s="106"/>
      <c r="EB124" s="336"/>
      <c r="EC124" s="106"/>
      <c r="ED124" s="376"/>
      <c r="EE124" s="8"/>
    </row>
    <row r="125" spans="2:135" ht="18" customHeight="1" x14ac:dyDescent="0.25">
      <c r="B125" s="651"/>
      <c r="C125" s="656"/>
      <c r="D125" s="65" t="s">
        <v>164</v>
      </c>
      <c r="E125" s="106"/>
      <c r="F125" s="336"/>
      <c r="G125" s="106"/>
      <c r="H125" s="336"/>
      <c r="I125" s="106"/>
      <c r="J125" s="336"/>
      <c r="K125" s="106"/>
      <c r="L125" s="336"/>
      <c r="M125" s="106"/>
      <c r="N125" s="336"/>
      <c r="O125" s="106"/>
      <c r="P125" s="336"/>
      <c r="Q125" s="106"/>
      <c r="R125" s="336"/>
      <c r="S125" s="106"/>
      <c r="T125" s="336"/>
      <c r="U125" s="106"/>
      <c r="V125" s="336"/>
      <c r="W125" s="106"/>
      <c r="X125" s="336"/>
      <c r="Y125" s="106"/>
      <c r="Z125" s="336"/>
      <c r="AA125" s="106"/>
      <c r="AB125" s="336"/>
      <c r="AC125" s="106"/>
      <c r="AD125" s="336"/>
      <c r="AE125" s="106"/>
      <c r="AF125" s="336"/>
      <c r="AG125" s="106"/>
      <c r="AH125" s="336"/>
      <c r="AI125" s="106"/>
      <c r="AJ125" s="336"/>
      <c r="AK125" s="106"/>
      <c r="AL125" s="336"/>
      <c r="AM125" s="106"/>
      <c r="AN125" s="336"/>
      <c r="AO125" s="106"/>
      <c r="AP125" s="336"/>
      <c r="AQ125" s="106"/>
      <c r="AR125" s="336"/>
      <c r="AS125" s="106"/>
      <c r="AT125" s="336"/>
      <c r="AU125" s="106"/>
      <c r="AV125" s="336"/>
      <c r="AW125" s="106"/>
      <c r="AX125" s="336"/>
      <c r="AY125" s="106"/>
      <c r="AZ125" s="336"/>
      <c r="BA125" s="106"/>
      <c r="BB125" s="336"/>
      <c r="BC125" s="106"/>
      <c r="BD125" s="336"/>
      <c r="BE125" s="106"/>
      <c r="BF125" s="336"/>
      <c r="BG125" s="106"/>
      <c r="BH125" s="336"/>
      <c r="BI125" s="106"/>
      <c r="BJ125" s="336"/>
      <c r="BK125" s="106"/>
      <c r="BL125" s="336"/>
      <c r="BM125" s="106"/>
      <c r="BN125" s="336"/>
      <c r="BO125" s="106"/>
      <c r="BP125" s="336"/>
      <c r="BQ125" s="106"/>
      <c r="BR125" s="336"/>
      <c r="BS125" s="106"/>
      <c r="BT125" s="336"/>
      <c r="BU125" s="106"/>
      <c r="BV125" s="336"/>
      <c r="BW125" s="106"/>
      <c r="BX125" s="336"/>
      <c r="BY125" s="106"/>
      <c r="BZ125" s="336"/>
      <c r="CA125" s="106"/>
      <c r="CB125" s="336"/>
      <c r="CC125" s="106"/>
      <c r="CD125" s="336"/>
      <c r="CE125" s="106"/>
      <c r="CF125" s="336"/>
      <c r="CG125" s="106"/>
      <c r="CH125" s="336"/>
      <c r="CI125" s="106"/>
      <c r="CJ125" s="336"/>
      <c r="CK125" s="106"/>
      <c r="CL125" s="336"/>
      <c r="CM125" s="106"/>
      <c r="CN125" s="336"/>
      <c r="CO125" s="106"/>
      <c r="CP125" s="336"/>
      <c r="CQ125" s="106"/>
      <c r="CR125" s="336"/>
      <c r="CS125" s="106"/>
      <c r="CT125" s="336"/>
      <c r="CU125" s="106"/>
      <c r="CV125" s="336"/>
      <c r="CW125" s="106"/>
      <c r="CX125" s="336"/>
      <c r="CY125" s="106"/>
      <c r="CZ125" s="336"/>
      <c r="DA125" s="106"/>
      <c r="DB125" s="336"/>
      <c r="DC125" s="106"/>
      <c r="DD125" s="336"/>
      <c r="DE125" s="106"/>
      <c r="DF125" s="336"/>
      <c r="DG125" s="106"/>
      <c r="DH125" s="336"/>
      <c r="DI125" s="106"/>
      <c r="DJ125" s="336"/>
      <c r="DK125" s="106"/>
      <c r="DL125" s="336"/>
      <c r="DM125" s="106"/>
      <c r="DN125" s="336"/>
      <c r="DO125" s="106"/>
      <c r="DP125" s="336"/>
      <c r="DQ125" s="106"/>
      <c r="DR125" s="336"/>
      <c r="DS125" s="106"/>
      <c r="DT125" s="336"/>
      <c r="DU125" s="106"/>
      <c r="DV125" s="336"/>
      <c r="DW125" s="106"/>
      <c r="DX125" s="336"/>
      <c r="DY125" s="106"/>
      <c r="DZ125" s="336"/>
      <c r="EA125" s="106"/>
      <c r="EB125" s="336"/>
      <c r="EC125" s="106"/>
      <c r="ED125" s="376"/>
      <c r="EE125" s="8"/>
    </row>
    <row r="126" spans="2:135" ht="18" customHeight="1" x14ac:dyDescent="0.25">
      <c r="B126" s="651"/>
      <c r="C126" s="656"/>
      <c r="D126" s="65" t="s">
        <v>165</v>
      </c>
      <c r="E126" s="106"/>
      <c r="F126" s="336"/>
      <c r="G126" s="106"/>
      <c r="H126" s="336"/>
      <c r="I126" s="106"/>
      <c r="J126" s="336"/>
      <c r="K126" s="106"/>
      <c r="L126" s="336"/>
      <c r="M126" s="106"/>
      <c r="N126" s="336"/>
      <c r="O126" s="106"/>
      <c r="P126" s="336"/>
      <c r="Q126" s="106"/>
      <c r="R126" s="336"/>
      <c r="S126" s="106"/>
      <c r="T126" s="336"/>
      <c r="U126" s="106"/>
      <c r="V126" s="336"/>
      <c r="W126" s="106"/>
      <c r="X126" s="336"/>
      <c r="Y126" s="106"/>
      <c r="Z126" s="336"/>
      <c r="AA126" s="106"/>
      <c r="AB126" s="336"/>
      <c r="AC126" s="106"/>
      <c r="AD126" s="336"/>
      <c r="AE126" s="106"/>
      <c r="AF126" s="336"/>
      <c r="AG126" s="106"/>
      <c r="AH126" s="336"/>
      <c r="AI126" s="106"/>
      <c r="AJ126" s="336"/>
      <c r="AK126" s="106"/>
      <c r="AL126" s="336"/>
      <c r="AM126" s="106"/>
      <c r="AN126" s="336"/>
      <c r="AO126" s="106"/>
      <c r="AP126" s="336"/>
      <c r="AQ126" s="106"/>
      <c r="AR126" s="336"/>
      <c r="AS126" s="106"/>
      <c r="AT126" s="336"/>
      <c r="AU126" s="106"/>
      <c r="AV126" s="336"/>
      <c r="AW126" s="106"/>
      <c r="AX126" s="336"/>
      <c r="AY126" s="106"/>
      <c r="AZ126" s="336"/>
      <c r="BA126" s="106"/>
      <c r="BB126" s="336"/>
      <c r="BC126" s="106"/>
      <c r="BD126" s="336"/>
      <c r="BE126" s="106"/>
      <c r="BF126" s="336"/>
      <c r="BG126" s="106"/>
      <c r="BH126" s="336"/>
      <c r="BI126" s="106"/>
      <c r="BJ126" s="336"/>
      <c r="BK126" s="106"/>
      <c r="BL126" s="336"/>
      <c r="BM126" s="106"/>
      <c r="BN126" s="336"/>
      <c r="BO126" s="106"/>
      <c r="BP126" s="336"/>
      <c r="BQ126" s="106"/>
      <c r="BR126" s="336"/>
      <c r="BS126" s="106"/>
      <c r="BT126" s="336"/>
      <c r="BU126" s="106"/>
      <c r="BV126" s="336"/>
      <c r="BW126" s="106"/>
      <c r="BX126" s="336"/>
      <c r="BY126" s="106"/>
      <c r="BZ126" s="336"/>
      <c r="CA126" s="106"/>
      <c r="CB126" s="336"/>
      <c r="CC126" s="106"/>
      <c r="CD126" s="336"/>
      <c r="CE126" s="106"/>
      <c r="CF126" s="336"/>
      <c r="CG126" s="106"/>
      <c r="CH126" s="336"/>
      <c r="CI126" s="106"/>
      <c r="CJ126" s="336"/>
      <c r="CK126" s="106"/>
      <c r="CL126" s="336"/>
      <c r="CM126" s="106"/>
      <c r="CN126" s="336"/>
      <c r="CO126" s="106"/>
      <c r="CP126" s="336"/>
      <c r="CQ126" s="106"/>
      <c r="CR126" s="336"/>
      <c r="CS126" s="106"/>
      <c r="CT126" s="336"/>
      <c r="CU126" s="106"/>
      <c r="CV126" s="336"/>
      <c r="CW126" s="106"/>
      <c r="CX126" s="336"/>
      <c r="CY126" s="106"/>
      <c r="CZ126" s="336"/>
      <c r="DA126" s="106"/>
      <c r="DB126" s="336"/>
      <c r="DC126" s="106"/>
      <c r="DD126" s="336"/>
      <c r="DE126" s="106"/>
      <c r="DF126" s="336"/>
      <c r="DG126" s="106"/>
      <c r="DH126" s="336"/>
      <c r="DI126" s="106"/>
      <c r="DJ126" s="336"/>
      <c r="DK126" s="106"/>
      <c r="DL126" s="336"/>
      <c r="DM126" s="106"/>
      <c r="DN126" s="336"/>
      <c r="DO126" s="106"/>
      <c r="DP126" s="336"/>
      <c r="DQ126" s="106"/>
      <c r="DR126" s="336"/>
      <c r="DS126" s="106"/>
      <c r="DT126" s="336"/>
      <c r="DU126" s="106"/>
      <c r="DV126" s="336"/>
      <c r="DW126" s="106"/>
      <c r="DX126" s="336"/>
      <c r="DY126" s="106"/>
      <c r="DZ126" s="336"/>
      <c r="EA126" s="106"/>
      <c r="EB126" s="336"/>
      <c r="EC126" s="106"/>
      <c r="ED126" s="376"/>
      <c r="EE126" s="8"/>
    </row>
    <row r="127" spans="2:135" ht="18" customHeight="1" x14ac:dyDescent="0.25">
      <c r="B127" s="651"/>
      <c r="C127" s="656"/>
      <c r="D127" s="65" t="s">
        <v>166</v>
      </c>
      <c r="E127" s="106"/>
      <c r="F127" s="336"/>
      <c r="G127" s="106"/>
      <c r="H127" s="336"/>
      <c r="I127" s="106"/>
      <c r="J127" s="336"/>
      <c r="K127" s="106"/>
      <c r="L127" s="336"/>
      <c r="M127" s="106"/>
      <c r="N127" s="336"/>
      <c r="O127" s="106"/>
      <c r="P127" s="336"/>
      <c r="Q127" s="106"/>
      <c r="R127" s="336"/>
      <c r="S127" s="106"/>
      <c r="T127" s="336"/>
      <c r="U127" s="106"/>
      <c r="V127" s="336"/>
      <c r="W127" s="106"/>
      <c r="X127" s="336"/>
      <c r="Y127" s="106"/>
      <c r="Z127" s="336"/>
      <c r="AA127" s="106"/>
      <c r="AB127" s="336"/>
      <c r="AC127" s="106"/>
      <c r="AD127" s="336"/>
      <c r="AE127" s="106"/>
      <c r="AF127" s="336"/>
      <c r="AG127" s="106"/>
      <c r="AH127" s="336"/>
      <c r="AI127" s="106"/>
      <c r="AJ127" s="336"/>
      <c r="AK127" s="106"/>
      <c r="AL127" s="336"/>
      <c r="AM127" s="106"/>
      <c r="AN127" s="336"/>
      <c r="AO127" s="106"/>
      <c r="AP127" s="336"/>
      <c r="AQ127" s="106"/>
      <c r="AR127" s="336"/>
      <c r="AS127" s="106"/>
      <c r="AT127" s="336"/>
      <c r="AU127" s="106"/>
      <c r="AV127" s="336"/>
      <c r="AW127" s="106"/>
      <c r="AX127" s="336"/>
      <c r="AY127" s="106"/>
      <c r="AZ127" s="336"/>
      <c r="BA127" s="106"/>
      <c r="BB127" s="336"/>
      <c r="BC127" s="106"/>
      <c r="BD127" s="336"/>
      <c r="BE127" s="106"/>
      <c r="BF127" s="336"/>
      <c r="BG127" s="106"/>
      <c r="BH127" s="336"/>
      <c r="BI127" s="106"/>
      <c r="BJ127" s="336"/>
      <c r="BK127" s="106"/>
      <c r="BL127" s="336"/>
      <c r="BM127" s="106"/>
      <c r="BN127" s="336"/>
      <c r="BO127" s="106"/>
      <c r="BP127" s="336"/>
      <c r="BQ127" s="106"/>
      <c r="BR127" s="336"/>
      <c r="BS127" s="106"/>
      <c r="BT127" s="336"/>
      <c r="BU127" s="106"/>
      <c r="BV127" s="336"/>
      <c r="BW127" s="106"/>
      <c r="BX127" s="336"/>
      <c r="BY127" s="106"/>
      <c r="BZ127" s="336"/>
      <c r="CA127" s="106"/>
      <c r="CB127" s="336"/>
      <c r="CC127" s="106"/>
      <c r="CD127" s="336"/>
      <c r="CE127" s="106"/>
      <c r="CF127" s="336"/>
      <c r="CG127" s="106"/>
      <c r="CH127" s="336"/>
      <c r="CI127" s="106"/>
      <c r="CJ127" s="336"/>
      <c r="CK127" s="106"/>
      <c r="CL127" s="336"/>
      <c r="CM127" s="106"/>
      <c r="CN127" s="336"/>
      <c r="CO127" s="106"/>
      <c r="CP127" s="336"/>
      <c r="CQ127" s="106"/>
      <c r="CR127" s="336"/>
      <c r="CS127" s="106"/>
      <c r="CT127" s="336"/>
      <c r="CU127" s="106"/>
      <c r="CV127" s="336"/>
      <c r="CW127" s="106"/>
      <c r="CX127" s="336"/>
      <c r="CY127" s="106"/>
      <c r="CZ127" s="336"/>
      <c r="DA127" s="106"/>
      <c r="DB127" s="336"/>
      <c r="DC127" s="106"/>
      <c r="DD127" s="336"/>
      <c r="DE127" s="106"/>
      <c r="DF127" s="336"/>
      <c r="DG127" s="106"/>
      <c r="DH127" s="336"/>
      <c r="DI127" s="106"/>
      <c r="DJ127" s="336"/>
      <c r="DK127" s="106"/>
      <c r="DL127" s="336"/>
      <c r="DM127" s="106"/>
      <c r="DN127" s="336"/>
      <c r="DO127" s="106"/>
      <c r="DP127" s="336"/>
      <c r="DQ127" s="106"/>
      <c r="DR127" s="336"/>
      <c r="DS127" s="106"/>
      <c r="DT127" s="336"/>
      <c r="DU127" s="106"/>
      <c r="DV127" s="336"/>
      <c r="DW127" s="106"/>
      <c r="DX127" s="336"/>
      <c r="DY127" s="106"/>
      <c r="DZ127" s="336"/>
      <c r="EA127" s="106"/>
      <c r="EB127" s="336"/>
      <c r="EC127" s="106"/>
      <c r="ED127" s="376"/>
      <c r="EE127" s="8"/>
    </row>
    <row r="128" spans="2:135" ht="18" customHeight="1" x14ac:dyDescent="0.25">
      <c r="B128" s="651"/>
      <c r="C128" s="656"/>
      <c r="D128" s="65" t="s">
        <v>167</v>
      </c>
      <c r="E128" s="106"/>
      <c r="F128" s="336"/>
      <c r="G128" s="106"/>
      <c r="H128" s="336"/>
      <c r="I128" s="106"/>
      <c r="J128" s="336"/>
      <c r="K128" s="106"/>
      <c r="L128" s="336"/>
      <c r="M128" s="106"/>
      <c r="N128" s="336"/>
      <c r="O128" s="106"/>
      <c r="P128" s="336"/>
      <c r="Q128" s="106"/>
      <c r="R128" s="336"/>
      <c r="S128" s="106"/>
      <c r="T128" s="336"/>
      <c r="U128" s="106"/>
      <c r="V128" s="336"/>
      <c r="W128" s="106"/>
      <c r="X128" s="336"/>
      <c r="Y128" s="106"/>
      <c r="Z128" s="336"/>
      <c r="AA128" s="106"/>
      <c r="AB128" s="336"/>
      <c r="AC128" s="106"/>
      <c r="AD128" s="336"/>
      <c r="AE128" s="106"/>
      <c r="AF128" s="336"/>
      <c r="AG128" s="106"/>
      <c r="AH128" s="336"/>
      <c r="AI128" s="106"/>
      <c r="AJ128" s="336"/>
      <c r="AK128" s="106"/>
      <c r="AL128" s="336"/>
      <c r="AM128" s="106"/>
      <c r="AN128" s="336"/>
      <c r="AO128" s="106"/>
      <c r="AP128" s="336"/>
      <c r="AQ128" s="106"/>
      <c r="AR128" s="336"/>
      <c r="AS128" s="106"/>
      <c r="AT128" s="336"/>
      <c r="AU128" s="106"/>
      <c r="AV128" s="336"/>
      <c r="AW128" s="106"/>
      <c r="AX128" s="336"/>
      <c r="AY128" s="106"/>
      <c r="AZ128" s="336"/>
      <c r="BA128" s="106"/>
      <c r="BB128" s="336"/>
      <c r="BC128" s="106"/>
      <c r="BD128" s="336"/>
      <c r="BE128" s="106"/>
      <c r="BF128" s="336"/>
      <c r="BG128" s="106"/>
      <c r="BH128" s="336"/>
      <c r="BI128" s="106"/>
      <c r="BJ128" s="336"/>
      <c r="BK128" s="106"/>
      <c r="BL128" s="336"/>
      <c r="BM128" s="106"/>
      <c r="BN128" s="336"/>
      <c r="BO128" s="106"/>
      <c r="BP128" s="336"/>
      <c r="BQ128" s="106"/>
      <c r="BR128" s="336"/>
      <c r="BS128" s="106"/>
      <c r="BT128" s="336"/>
      <c r="BU128" s="106"/>
      <c r="BV128" s="336"/>
      <c r="BW128" s="106"/>
      <c r="BX128" s="336"/>
      <c r="BY128" s="106"/>
      <c r="BZ128" s="336"/>
      <c r="CA128" s="106"/>
      <c r="CB128" s="336"/>
      <c r="CC128" s="106"/>
      <c r="CD128" s="336"/>
      <c r="CE128" s="106"/>
      <c r="CF128" s="336"/>
      <c r="CG128" s="106"/>
      <c r="CH128" s="336"/>
      <c r="CI128" s="106"/>
      <c r="CJ128" s="336"/>
      <c r="CK128" s="106"/>
      <c r="CL128" s="336"/>
      <c r="CM128" s="106"/>
      <c r="CN128" s="336"/>
      <c r="CO128" s="106"/>
      <c r="CP128" s="336"/>
      <c r="CQ128" s="106"/>
      <c r="CR128" s="336"/>
      <c r="CS128" s="106"/>
      <c r="CT128" s="336"/>
      <c r="CU128" s="106"/>
      <c r="CV128" s="336"/>
      <c r="CW128" s="106"/>
      <c r="CX128" s="336"/>
      <c r="CY128" s="106"/>
      <c r="CZ128" s="336"/>
      <c r="DA128" s="106"/>
      <c r="DB128" s="336"/>
      <c r="DC128" s="106"/>
      <c r="DD128" s="336"/>
      <c r="DE128" s="106"/>
      <c r="DF128" s="336"/>
      <c r="DG128" s="106"/>
      <c r="DH128" s="336"/>
      <c r="DI128" s="106"/>
      <c r="DJ128" s="336"/>
      <c r="DK128" s="106"/>
      <c r="DL128" s="336"/>
      <c r="DM128" s="106"/>
      <c r="DN128" s="336"/>
      <c r="DO128" s="106"/>
      <c r="DP128" s="336"/>
      <c r="DQ128" s="106"/>
      <c r="DR128" s="336"/>
      <c r="DS128" s="106"/>
      <c r="DT128" s="336"/>
      <c r="DU128" s="106"/>
      <c r="DV128" s="336"/>
      <c r="DW128" s="106"/>
      <c r="DX128" s="336"/>
      <c r="DY128" s="106"/>
      <c r="DZ128" s="336"/>
      <c r="EA128" s="106"/>
      <c r="EB128" s="336"/>
      <c r="EC128" s="106"/>
      <c r="ED128" s="376"/>
      <c r="EE128" s="8"/>
    </row>
    <row r="129" spans="2:135" ht="18" customHeight="1" x14ac:dyDescent="0.25">
      <c r="B129" s="651"/>
      <c r="C129" s="656"/>
      <c r="D129" s="65" t="s">
        <v>168</v>
      </c>
      <c r="E129" s="106"/>
      <c r="F129" s="336"/>
      <c r="G129" s="106"/>
      <c r="H129" s="336"/>
      <c r="I129" s="106"/>
      <c r="J129" s="336"/>
      <c r="K129" s="106"/>
      <c r="L129" s="336"/>
      <c r="M129" s="106"/>
      <c r="N129" s="336"/>
      <c r="O129" s="106"/>
      <c r="P129" s="336"/>
      <c r="Q129" s="106"/>
      <c r="R129" s="336"/>
      <c r="S129" s="106"/>
      <c r="T129" s="336"/>
      <c r="U129" s="106"/>
      <c r="V129" s="336"/>
      <c r="W129" s="106"/>
      <c r="X129" s="336"/>
      <c r="Y129" s="106"/>
      <c r="Z129" s="336"/>
      <c r="AA129" s="106"/>
      <c r="AB129" s="336"/>
      <c r="AC129" s="106"/>
      <c r="AD129" s="336"/>
      <c r="AE129" s="106"/>
      <c r="AF129" s="336"/>
      <c r="AG129" s="106"/>
      <c r="AH129" s="336"/>
      <c r="AI129" s="106"/>
      <c r="AJ129" s="336"/>
      <c r="AK129" s="106"/>
      <c r="AL129" s="336"/>
      <c r="AM129" s="106"/>
      <c r="AN129" s="336"/>
      <c r="AO129" s="106"/>
      <c r="AP129" s="336"/>
      <c r="AQ129" s="106"/>
      <c r="AR129" s="336"/>
      <c r="AS129" s="106"/>
      <c r="AT129" s="336"/>
      <c r="AU129" s="106"/>
      <c r="AV129" s="336"/>
      <c r="AW129" s="106"/>
      <c r="AX129" s="336"/>
      <c r="AY129" s="106"/>
      <c r="AZ129" s="336"/>
      <c r="BA129" s="106"/>
      <c r="BB129" s="336"/>
      <c r="BC129" s="106"/>
      <c r="BD129" s="336"/>
      <c r="BE129" s="106"/>
      <c r="BF129" s="336"/>
      <c r="BG129" s="106"/>
      <c r="BH129" s="336"/>
      <c r="BI129" s="106"/>
      <c r="BJ129" s="336"/>
      <c r="BK129" s="106"/>
      <c r="BL129" s="336"/>
      <c r="BM129" s="106"/>
      <c r="BN129" s="336"/>
      <c r="BO129" s="106"/>
      <c r="BP129" s="336"/>
      <c r="BQ129" s="106"/>
      <c r="BR129" s="336"/>
      <c r="BS129" s="106"/>
      <c r="BT129" s="336"/>
      <c r="BU129" s="106"/>
      <c r="BV129" s="336"/>
      <c r="BW129" s="106"/>
      <c r="BX129" s="336"/>
      <c r="BY129" s="106"/>
      <c r="BZ129" s="336"/>
      <c r="CA129" s="106"/>
      <c r="CB129" s="336"/>
      <c r="CC129" s="106"/>
      <c r="CD129" s="336"/>
      <c r="CE129" s="106"/>
      <c r="CF129" s="336"/>
      <c r="CG129" s="106"/>
      <c r="CH129" s="336"/>
      <c r="CI129" s="106"/>
      <c r="CJ129" s="336"/>
      <c r="CK129" s="106"/>
      <c r="CL129" s="336"/>
      <c r="CM129" s="106"/>
      <c r="CN129" s="336"/>
      <c r="CO129" s="106"/>
      <c r="CP129" s="336"/>
      <c r="CQ129" s="106"/>
      <c r="CR129" s="336"/>
      <c r="CS129" s="106"/>
      <c r="CT129" s="336"/>
      <c r="CU129" s="106"/>
      <c r="CV129" s="336"/>
      <c r="CW129" s="106"/>
      <c r="CX129" s="336"/>
      <c r="CY129" s="106"/>
      <c r="CZ129" s="336"/>
      <c r="DA129" s="106"/>
      <c r="DB129" s="336"/>
      <c r="DC129" s="106"/>
      <c r="DD129" s="336"/>
      <c r="DE129" s="106"/>
      <c r="DF129" s="336"/>
      <c r="DG129" s="106"/>
      <c r="DH129" s="336"/>
      <c r="DI129" s="106"/>
      <c r="DJ129" s="336"/>
      <c r="DK129" s="106"/>
      <c r="DL129" s="336"/>
      <c r="DM129" s="106"/>
      <c r="DN129" s="336"/>
      <c r="DO129" s="106"/>
      <c r="DP129" s="336"/>
      <c r="DQ129" s="106"/>
      <c r="DR129" s="336"/>
      <c r="DS129" s="106"/>
      <c r="DT129" s="336"/>
      <c r="DU129" s="106"/>
      <c r="DV129" s="336"/>
      <c r="DW129" s="106"/>
      <c r="DX129" s="336"/>
      <c r="DY129" s="106"/>
      <c r="DZ129" s="336"/>
      <c r="EA129" s="106"/>
      <c r="EB129" s="336"/>
      <c r="EC129" s="106"/>
      <c r="ED129" s="376"/>
      <c r="EE129" s="8"/>
    </row>
    <row r="130" spans="2:135" ht="15.75" customHeight="1" thickBot="1" x14ac:dyDescent="0.3">
      <c r="B130" s="653"/>
      <c r="C130" s="657"/>
      <c r="D130" s="66" t="s">
        <v>169</v>
      </c>
      <c r="E130" s="107"/>
      <c r="F130" s="337"/>
      <c r="G130" s="107"/>
      <c r="H130" s="337"/>
      <c r="I130" s="107"/>
      <c r="J130" s="337"/>
      <c r="K130" s="107"/>
      <c r="L130" s="337"/>
      <c r="M130" s="107"/>
      <c r="N130" s="337"/>
      <c r="O130" s="107"/>
      <c r="P130" s="337"/>
      <c r="Q130" s="107"/>
      <c r="R130" s="337"/>
      <c r="S130" s="107"/>
      <c r="T130" s="337"/>
      <c r="U130" s="107"/>
      <c r="V130" s="337"/>
      <c r="W130" s="107"/>
      <c r="X130" s="337"/>
      <c r="Y130" s="107"/>
      <c r="Z130" s="337"/>
      <c r="AA130" s="107"/>
      <c r="AB130" s="337"/>
      <c r="AC130" s="107"/>
      <c r="AD130" s="337"/>
      <c r="AE130" s="107"/>
      <c r="AF130" s="337"/>
      <c r="AG130" s="107"/>
      <c r="AH130" s="337"/>
      <c r="AI130" s="107"/>
      <c r="AJ130" s="337"/>
      <c r="AK130" s="107"/>
      <c r="AL130" s="337"/>
      <c r="AM130" s="107"/>
      <c r="AN130" s="337"/>
      <c r="AO130" s="107"/>
      <c r="AP130" s="337"/>
      <c r="AQ130" s="107"/>
      <c r="AR130" s="337"/>
      <c r="AS130" s="107"/>
      <c r="AT130" s="337"/>
      <c r="AU130" s="107"/>
      <c r="AV130" s="337"/>
      <c r="AW130" s="107"/>
      <c r="AX130" s="337"/>
      <c r="AY130" s="107"/>
      <c r="AZ130" s="337"/>
      <c r="BA130" s="107"/>
      <c r="BB130" s="337"/>
      <c r="BC130" s="107"/>
      <c r="BD130" s="337"/>
      <c r="BE130" s="107"/>
      <c r="BF130" s="337"/>
      <c r="BG130" s="107"/>
      <c r="BH130" s="337"/>
      <c r="BI130" s="107"/>
      <c r="BJ130" s="337"/>
      <c r="BK130" s="107"/>
      <c r="BL130" s="337"/>
      <c r="BM130" s="107"/>
      <c r="BN130" s="337"/>
      <c r="BO130" s="107"/>
      <c r="BP130" s="337"/>
      <c r="BQ130" s="107"/>
      <c r="BR130" s="337"/>
      <c r="BS130" s="107"/>
      <c r="BT130" s="337"/>
      <c r="BU130" s="107"/>
      <c r="BV130" s="337"/>
      <c r="BW130" s="107"/>
      <c r="BX130" s="337"/>
      <c r="BY130" s="107"/>
      <c r="BZ130" s="337"/>
      <c r="CA130" s="107"/>
      <c r="CB130" s="337"/>
      <c r="CC130" s="107"/>
      <c r="CD130" s="337"/>
      <c r="CE130" s="107"/>
      <c r="CF130" s="337"/>
      <c r="CG130" s="107"/>
      <c r="CH130" s="337"/>
      <c r="CI130" s="107"/>
      <c r="CJ130" s="337"/>
      <c r="CK130" s="107"/>
      <c r="CL130" s="337"/>
      <c r="CM130" s="107"/>
      <c r="CN130" s="337"/>
      <c r="CO130" s="107"/>
      <c r="CP130" s="337"/>
      <c r="CQ130" s="107"/>
      <c r="CR130" s="337"/>
      <c r="CS130" s="107"/>
      <c r="CT130" s="337"/>
      <c r="CU130" s="107"/>
      <c r="CV130" s="337"/>
      <c r="CW130" s="107"/>
      <c r="CX130" s="337"/>
      <c r="CY130" s="107"/>
      <c r="CZ130" s="337"/>
      <c r="DA130" s="107"/>
      <c r="DB130" s="337"/>
      <c r="DC130" s="107"/>
      <c r="DD130" s="337"/>
      <c r="DE130" s="107"/>
      <c r="DF130" s="337"/>
      <c r="DG130" s="107"/>
      <c r="DH130" s="337"/>
      <c r="DI130" s="107"/>
      <c r="DJ130" s="337"/>
      <c r="DK130" s="107"/>
      <c r="DL130" s="337"/>
      <c r="DM130" s="107"/>
      <c r="DN130" s="337"/>
      <c r="DO130" s="107"/>
      <c r="DP130" s="337"/>
      <c r="DQ130" s="107"/>
      <c r="DR130" s="337"/>
      <c r="DS130" s="107"/>
      <c r="DT130" s="337"/>
      <c r="DU130" s="107"/>
      <c r="DV130" s="337"/>
      <c r="DW130" s="107"/>
      <c r="DX130" s="337"/>
      <c r="DY130" s="107"/>
      <c r="DZ130" s="337"/>
      <c r="EA130" s="107"/>
      <c r="EB130" s="337"/>
      <c r="EC130" s="107"/>
      <c r="ED130" s="377"/>
      <c r="EE130" s="8"/>
    </row>
    <row r="131" spans="2:135" ht="18" customHeight="1" x14ac:dyDescent="0.25">
      <c r="B131" s="658" t="s">
        <v>170</v>
      </c>
      <c r="C131" s="659"/>
      <c r="D131" s="97" t="s">
        <v>171</v>
      </c>
      <c r="E131" s="108">
        <f t="shared" ref="E131:AJ131" si="236">E67+E82</f>
        <v>57500000</v>
      </c>
      <c r="F131" s="338">
        <f t="shared" si="236"/>
        <v>72000000</v>
      </c>
      <c r="G131" s="108">
        <f t="shared" si="236"/>
        <v>55000000</v>
      </c>
      <c r="H131" s="338">
        <f t="shared" si="236"/>
        <v>10000000</v>
      </c>
      <c r="I131" s="108">
        <f t="shared" si="236"/>
        <v>61800000</v>
      </c>
      <c r="J131" s="338">
        <f t="shared" si="236"/>
        <v>62000000</v>
      </c>
      <c r="K131" s="108">
        <f t="shared" si="236"/>
        <v>60000000</v>
      </c>
      <c r="L131" s="338">
        <f t="shared" si="236"/>
        <v>45000000</v>
      </c>
      <c r="M131" s="108">
        <f t="shared" si="236"/>
        <v>108900000</v>
      </c>
      <c r="N131" s="338">
        <f t="shared" si="236"/>
        <v>41500000</v>
      </c>
      <c r="O131" s="108">
        <f t="shared" si="236"/>
        <v>40500000</v>
      </c>
      <c r="P131" s="338">
        <f t="shared" si="236"/>
        <v>66800000</v>
      </c>
      <c r="Q131" s="108">
        <f t="shared" si="236"/>
        <v>71000000</v>
      </c>
      <c r="R131" s="338">
        <f t="shared" si="236"/>
        <v>37000000</v>
      </c>
      <c r="S131" s="108">
        <f t="shared" si="236"/>
        <v>51000000</v>
      </c>
      <c r="T131" s="338">
        <f t="shared" si="236"/>
        <v>35000000</v>
      </c>
      <c r="U131" s="108">
        <f t="shared" si="236"/>
        <v>29000000</v>
      </c>
      <c r="V131" s="338">
        <f t="shared" si="236"/>
        <v>0</v>
      </c>
      <c r="W131" s="108">
        <f t="shared" si="236"/>
        <v>0</v>
      </c>
      <c r="X131" s="338">
        <f t="shared" si="236"/>
        <v>0</v>
      </c>
      <c r="Y131" s="108">
        <f t="shared" si="236"/>
        <v>0</v>
      </c>
      <c r="Z131" s="338">
        <f t="shared" si="236"/>
        <v>0</v>
      </c>
      <c r="AA131" s="108">
        <f t="shared" si="236"/>
        <v>0</v>
      </c>
      <c r="AB131" s="338">
        <f t="shared" si="236"/>
        <v>0</v>
      </c>
      <c r="AC131" s="108">
        <f t="shared" si="236"/>
        <v>0</v>
      </c>
      <c r="AD131" s="338">
        <f t="shared" si="236"/>
        <v>0</v>
      </c>
      <c r="AE131" s="108">
        <f t="shared" si="236"/>
        <v>0</v>
      </c>
      <c r="AF131" s="338">
        <f t="shared" si="236"/>
        <v>0</v>
      </c>
      <c r="AG131" s="108">
        <f t="shared" si="236"/>
        <v>0</v>
      </c>
      <c r="AH131" s="338">
        <f t="shared" si="236"/>
        <v>0</v>
      </c>
      <c r="AI131" s="108">
        <f t="shared" si="236"/>
        <v>0</v>
      </c>
      <c r="AJ131" s="338">
        <f t="shared" si="236"/>
        <v>0</v>
      </c>
      <c r="AK131" s="108">
        <f t="shared" ref="AK131:BP131" si="237">AK67+AK82</f>
        <v>0</v>
      </c>
      <c r="AL131" s="338">
        <f t="shared" si="237"/>
        <v>0</v>
      </c>
      <c r="AM131" s="108">
        <f t="shared" si="237"/>
        <v>0</v>
      </c>
      <c r="AN131" s="338">
        <f t="shared" si="237"/>
        <v>0</v>
      </c>
      <c r="AO131" s="108">
        <f t="shared" si="237"/>
        <v>0</v>
      </c>
      <c r="AP131" s="338">
        <f t="shared" si="237"/>
        <v>0</v>
      </c>
      <c r="AQ131" s="108">
        <f t="shared" si="237"/>
        <v>0</v>
      </c>
      <c r="AR131" s="338">
        <f t="shared" si="237"/>
        <v>0</v>
      </c>
      <c r="AS131" s="108">
        <f t="shared" si="237"/>
        <v>0</v>
      </c>
      <c r="AT131" s="338">
        <f t="shared" si="237"/>
        <v>0</v>
      </c>
      <c r="AU131" s="108">
        <f t="shared" si="237"/>
        <v>0</v>
      </c>
      <c r="AV131" s="338">
        <f t="shared" si="237"/>
        <v>0</v>
      </c>
      <c r="AW131" s="108">
        <f t="shared" si="237"/>
        <v>0</v>
      </c>
      <c r="AX131" s="338">
        <f t="shared" si="237"/>
        <v>0</v>
      </c>
      <c r="AY131" s="108">
        <f t="shared" si="237"/>
        <v>0</v>
      </c>
      <c r="AZ131" s="338">
        <f t="shared" si="237"/>
        <v>0</v>
      </c>
      <c r="BA131" s="108">
        <f t="shared" si="237"/>
        <v>0</v>
      </c>
      <c r="BB131" s="338">
        <f t="shared" si="237"/>
        <v>0</v>
      </c>
      <c r="BC131" s="108">
        <f t="shared" si="237"/>
        <v>0</v>
      </c>
      <c r="BD131" s="338">
        <f t="shared" si="237"/>
        <v>0</v>
      </c>
      <c r="BE131" s="108">
        <f t="shared" si="237"/>
        <v>0</v>
      </c>
      <c r="BF131" s="338">
        <f t="shared" si="237"/>
        <v>0</v>
      </c>
      <c r="BG131" s="108">
        <f t="shared" si="237"/>
        <v>0</v>
      </c>
      <c r="BH131" s="338">
        <f t="shared" si="237"/>
        <v>0</v>
      </c>
      <c r="BI131" s="108">
        <f t="shared" si="237"/>
        <v>0</v>
      </c>
      <c r="BJ131" s="338">
        <f t="shared" si="237"/>
        <v>0</v>
      </c>
      <c r="BK131" s="108">
        <f t="shared" si="237"/>
        <v>0</v>
      </c>
      <c r="BL131" s="338">
        <f t="shared" si="237"/>
        <v>0</v>
      </c>
      <c r="BM131" s="108">
        <f t="shared" si="237"/>
        <v>0</v>
      </c>
      <c r="BN131" s="338">
        <f t="shared" si="237"/>
        <v>0</v>
      </c>
      <c r="BO131" s="108">
        <f t="shared" si="237"/>
        <v>0</v>
      </c>
      <c r="BP131" s="338">
        <f t="shared" si="237"/>
        <v>0</v>
      </c>
      <c r="BQ131" s="108">
        <f t="shared" ref="BQ131:CV131" si="238">BQ67+BQ82</f>
        <v>0</v>
      </c>
      <c r="BR131" s="338">
        <f t="shared" si="238"/>
        <v>0</v>
      </c>
      <c r="BS131" s="108">
        <f t="shared" si="238"/>
        <v>0</v>
      </c>
      <c r="BT131" s="338">
        <f t="shared" si="238"/>
        <v>0</v>
      </c>
      <c r="BU131" s="108">
        <f t="shared" si="238"/>
        <v>0</v>
      </c>
      <c r="BV131" s="338">
        <f t="shared" si="238"/>
        <v>0</v>
      </c>
      <c r="BW131" s="108">
        <f t="shared" si="238"/>
        <v>0</v>
      </c>
      <c r="BX131" s="338">
        <f t="shared" si="238"/>
        <v>0</v>
      </c>
      <c r="BY131" s="108">
        <f t="shared" si="238"/>
        <v>0</v>
      </c>
      <c r="BZ131" s="338">
        <f t="shared" si="238"/>
        <v>0</v>
      </c>
      <c r="CA131" s="108">
        <f t="shared" si="238"/>
        <v>0</v>
      </c>
      <c r="CB131" s="338">
        <f t="shared" si="238"/>
        <v>0</v>
      </c>
      <c r="CC131" s="108">
        <f t="shared" si="238"/>
        <v>0</v>
      </c>
      <c r="CD131" s="338">
        <f t="shared" si="238"/>
        <v>0</v>
      </c>
      <c r="CE131" s="108">
        <f t="shared" si="238"/>
        <v>0</v>
      </c>
      <c r="CF131" s="338">
        <f t="shared" si="238"/>
        <v>0</v>
      </c>
      <c r="CG131" s="108">
        <f t="shared" si="238"/>
        <v>0</v>
      </c>
      <c r="CH131" s="338">
        <f t="shared" si="238"/>
        <v>0</v>
      </c>
      <c r="CI131" s="108">
        <f t="shared" si="238"/>
        <v>0</v>
      </c>
      <c r="CJ131" s="338">
        <f t="shared" si="238"/>
        <v>0</v>
      </c>
      <c r="CK131" s="108">
        <f t="shared" si="238"/>
        <v>0</v>
      </c>
      <c r="CL131" s="338">
        <f t="shared" si="238"/>
        <v>0</v>
      </c>
      <c r="CM131" s="108">
        <f t="shared" si="238"/>
        <v>0</v>
      </c>
      <c r="CN131" s="338">
        <f t="shared" si="238"/>
        <v>0</v>
      </c>
      <c r="CO131" s="108">
        <f t="shared" si="238"/>
        <v>0</v>
      </c>
      <c r="CP131" s="338">
        <f t="shared" si="238"/>
        <v>0</v>
      </c>
      <c r="CQ131" s="108">
        <f t="shared" si="238"/>
        <v>0</v>
      </c>
      <c r="CR131" s="338">
        <f t="shared" si="238"/>
        <v>0</v>
      </c>
      <c r="CS131" s="108">
        <f t="shared" si="238"/>
        <v>0</v>
      </c>
      <c r="CT131" s="338">
        <f t="shared" si="238"/>
        <v>0</v>
      </c>
      <c r="CU131" s="108">
        <f t="shared" si="238"/>
        <v>0</v>
      </c>
      <c r="CV131" s="338">
        <f t="shared" si="238"/>
        <v>0</v>
      </c>
      <c r="CW131" s="108">
        <f t="shared" ref="CW131:ED131" si="239">CW67+CW82</f>
        <v>0</v>
      </c>
      <c r="CX131" s="338">
        <f t="shared" si="239"/>
        <v>0</v>
      </c>
      <c r="CY131" s="108">
        <f t="shared" si="239"/>
        <v>0</v>
      </c>
      <c r="CZ131" s="338">
        <f t="shared" si="239"/>
        <v>0</v>
      </c>
      <c r="DA131" s="108">
        <f t="shared" si="239"/>
        <v>0</v>
      </c>
      <c r="DB131" s="338">
        <f t="shared" si="239"/>
        <v>0</v>
      </c>
      <c r="DC131" s="108">
        <f t="shared" si="239"/>
        <v>0</v>
      </c>
      <c r="DD131" s="338">
        <f t="shared" si="239"/>
        <v>0</v>
      </c>
      <c r="DE131" s="108">
        <f t="shared" si="239"/>
        <v>0</v>
      </c>
      <c r="DF131" s="338">
        <f t="shared" si="239"/>
        <v>0</v>
      </c>
      <c r="DG131" s="108">
        <f t="shared" si="239"/>
        <v>0</v>
      </c>
      <c r="DH131" s="338">
        <f t="shared" si="239"/>
        <v>0</v>
      </c>
      <c r="DI131" s="108">
        <f t="shared" si="239"/>
        <v>0</v>
      </c>
      <c r="DJ131" s="338">
        <f t="shared" si="239"/>
        <v>0</v>
      </c>
      <c r="DK131" s="108">
        <f t="shared" si="239"/>
        <v>0</v>
      </c>
      <c r="DL131" s="338">
        <f t="shared" si="239"/>
        <v>0</v>
      </c>
      <c r="DM131" s="108">
        <f t="shared" si="239"/>
        <v>0</v>
      </c>
      <c r="DN131" s="338">
        <f t="shared" si="239"/>
        <v>0</v>
      </c>
      <c r="DO131" s="108">
        <f t="shared" si="239"/>
        <v>0</v>
      </c>
      <c r="DP131" s="338">
        <f t="shared" si="239"/>
        <v>0</v>
      </c>
      <c r="DQ131" s="108">
        <f t="shared" si="239"/>
        <v>0</v>
      </c>
      <c r="DR131" s="338">
        <f t="shared" si="239"/>
        <v>0</v>
      </c>
      <c r="DS131" s="108">
        <f t="shared" si="239"/>
        <v>0</v>
      </c>
      <c r="DT131" s="338"/>
      <c r="DU131" s="108"/>
      <c r="DV131" s="338"/>
      <c r="DW131" s="108"/>
      <c r="DX131" s="338"/>
      <c r="DY131" s="108"/>
      <c r="DZ131" s="338"/>
      <c r="EA131" s="108"/>
      <c r="EB131" s="338"/>
      <c r="EC131" s="108"/>
      <c r="ED131" s="378">
        <f t="shared" si="239"/>
        <v>0</v>
      </c>
      <c r="EE131" s="8"/>
    </row>
    <row r="132" spans="2:135" ht="18" customHeight="1" x14ac:dyDescent="0.25">
      <c r="B132" s="660"/>
      <c r="C132" s="661"/>
      <c r="D132" s="26" t="s">
        <v>172</v>
      </c>
      <c r="E132" s="272">
        <f>E67/E62</f>
        <v>2.4518958293081377</v>
      </c>
      <c r="F132" s="339">
        <f t="shared" ref="F132:BM132" si="240">F67/F62</f>
        <v>2.0102286576466404</v>
      </c>
      <c r="G132" s="272">
        <f t="shared" si="240"/>
        <v>-1.7911995435372219</v>
      </c>
      <c r="H132" s="339">
        <f t="shared" si="240"/>
        <v>0.10653016714881511</v>
      </c>
      <c r="I132" s="272">
        <f t="shared" si="240"/>
        <v>1.5793746146760397</v>
      </c>
      <c r="J132" s="339">
        <f t="shared" si="240"/>
        <v>0.87936137713211093</v>
      </c>
      <c r="K132" s="272">
        <f t="shared" si="240"/>
        <v>1.2776839236123039</v>
      </c>
      <c r="L132" s="339">
        <f t="shared" si="240"/>
        <v>1.3330008927847534</v>
      </c>
      <c r="M132" s="272">
        <f t="shared" si="240"/>
        <v>2.1365089953110594</v>
      </c>
      <c r="N132" s="339">
        <f t="shared" si="240"/>
        <v>0.18117105864020844</v>
      </c>
      <c r="O132" s="272">
        <f t="shared" si="240"/>
        <v>1.4005879287718386</v>
      </c>
      <c r="P132" s="339">
        <f t="shared" si="240"/>
        <v>3.158372723158418</v>
      </c>
      <c r="Q132" s="272">
        <f t="shared" si="240"/>
        <v>1.711614053498884</v>
      </c>
      <c r="R132" s="339">
        <f t="shared" si="240"/>
        <v>0.79475986040837809</v>
      </c>
      <c r="S132" s="272">
        <f t="shared" si="240"/>
        <v>1.5420347795966667</v>
      </c>
      <c r="T132" s="339">
        <f t="shared" si="240"/>
        <v>1.2776785792184995</v>
      </c>
      <c r="U132" s="272">
        <f t="shared" si="240"/>
        <v>1.7560809601766254</v>
      </c>
      <c r="V132" s="339" t="e">
        <f t="shared" si="240"/>
        <v>#DIV/0!</v>
      </c>
      <c r="W132" s="272" t="e">
        <f t="shared" si="240"/>
        <v>#DIV/0!</v>
      </c>
      <c r="X132" s="339" t="e">
        <f t="shared" si="240"/>
        <v>#DIV/0!</v>
      </c>
      <c r="Y132" s="272" t="e">
        <f t="shared" si="240"/>
        <v>#DIV/0!</v>
      </c>
      <c r="Z132" s="339" t="e">
        <f t="shared" si="240"/>
        <v>#DIV/0!</v>
      </c>
      <c r="AA132" s="272" t="e">
        <f t="shared" si="240"/>
        <v>#DIV/0!</v>
      </c>
      <c r="AB132" s="339" t="e">
        <f t="shared" si="240"/>
        <v>#DIV/0!</v>
      </c>
      <c r="AC132" s="272" t="e">
        <f t="shared" si="240"/>
        <v>#DIV/0!</v>
      </c>
      <c r="AD132" s="339" t="e">
        <f t="shared" si="240"/>
        <v>#DIV/0!</v>
      </c>
      <c r="AE132" s="272" t="e">
        <f t="shared" si="240"/>
        <v>#DIV/0!</v>
      </c>
      <c r="AF132" s="339" t="e">
        <f t="shared" si="240"/>
        <v>#DIV/0!</v>
      </c>
      <c r="AG132" s="272" t="e">
        <f t="shared" si="240"/>
        <v>#DIV/0!</v>
      </c>
      <c r="AH132" s="339" t="e">
        <f t="shared" si="240"/>
        <v>#DIV/0!</v>
      </c>
      <c r="AI132" s="272" t="e">
        <f t="shared" si="240"/>
        <v>#DIV/0!</v>
      </c>
      <c r="AJ132" s="339" t="e">
        <f t="shared" si="240"/>
        <v>#DIV/0!</v>
      </c>
      <c r="AK132" s="272" t="e">
        <f t="shared" si="240"/>
        <v>#DIV/0!</v>
      </c>
      <c r="AL132" s="339" t="e">
        <f t="shared" si="240"/>
        <v>#DIV/0!</v>
      </c>
      <c r="AM132" s="272" t="e">
        <f t="shared" si="240"/>
        <v>#DIV/0!</v>
      </c>
      <c r="AN132" s="339" t="e">
        <f t="shared" si="240"/>
        <v>#DIV/0!</v>
      </c>
      <c r="AO132" s="272" t="e">
        <f t="shared" si="240"/>
        <v>#DIV/0!</v>
      </c>
      <c r="AP132" s="339" t="e">
        <f t="shared" si="240"/>
        <v>#DIV/0!</v>
      </c>
      <c r="AQ132" s="272" t="e">
        <f t="shared" si="240"/>
        <v>#DIV/0!</v>
      </c>
      <c r="AR132" s="339" t="e">
        <f t="shared" si="240"/>
        <v>#DIV/0!</v>
      </c>
      <c r="AS132" s="272" t="e">
        <f t="shared" si="240"/>
        <v>#DIV/0!</v>
      </c>
      <c r="AT132" s="339" t="e">
        <f t="shared" si="240"/>
        <v>#DIV/0!</v>
      </c>
      <c r="AU132" s="272" t="e">
        <f t="shared" si="240"/>
        <v>#DIV/0!</v>
      </c>
      <c r="AV132" s="339" t="e">
        <f t="shared" si="240"/>
        <v>#DIV/0!</v>
      </c>
      <c r="AW132" s="272" t="e">
        <f t="shared" si="240"/>
        <v>#DIV/0!</v>
      </c>
      <c r="AX132" s="339" t="e">
        <f t="shared" si="240"/>
        <v>#DIV/0!</v>
      </c>
      <c r="AY132" s="272" t="e">
        <f t="shared" si="240"/>
        <v>#DIV/0!</v>
      </c>
      <c r="AZ132" s="339" t="e">
        <f t="shared" si="240"/>
        <v>#DIV/0!</v>
      </c>
      <c r="BA132" s="272" t="e">
        <f t="shared" si="240"/>
        <v>#DIV/0!</v>
      </c>
      <c r="BB132" s="339" t="e">
        <f t="shared" si="240"/>
        <v>#DIV/0!</v>
      </c>
      <c r="BC132" s="272" t="e">
        <f t="shared" si="240"/>
        <v>#DIV/0!</v>
      </c>
      <c r="BD132" s="339" t="e">
        <f t="shared" si="240"/>
        <v>#DIV/0!</v>
      </c>
      <c r="BE132" s="272" t="e">
        <f t="shared" si="240"/>
        <v>#DIV/0!</v>
      </c>
      <c r="BF132" s="339" t="e">
        <f t="shared" si="240"/>
        <v>#DIV/0!</v>
      </c>
      <c r="BG132" s="272" t="e">
        <f t="shared" si="240"/>
        <v>#DIV/0!</v>
      </c>
      <c r="BH132" s="339" t="e">
        <f t="shared" si="240"/>
        <v>#DIV/0!</v>
      </c>
      <c r="BI132" s="272" t="e">
        <f t="shared" si="240"/>
        <v>#DIV/0!</v>
      </c>
      <c r="BJ132" s="339" t="e">
        <f t="shared" si="240"/>
        <v>#DIV/0!</v>
      </c>
      <c r="BK132" s="272" t="e">
        <f t="shared" si="240"/>
        <v>#DIV/0!</v>
      </c>
      <c r="BL132" s="339" t="e">
        <f t="shared" si="240"/>
        <v>#DIV/0!</v>
      </c>
      <c r="BM132" s="272" t="e">
        <f t="shared" si="240"/>
        <v>#DIV/0!</v>
      </c>
      <c r="BN132" s="339" t="e">
        <f t="shared" ref="BN132:ED132" si="241">BN67/BN62</f>
        <v>#DIV/0!</v>
      </c>
      <c r="BO132" s="272" t="e">
        <f t="shared" si="241"/>
        <v>#DIV/0!</v>
      </c>
      <c r="BP132" s="339" t="e">
        <f t="shared" si="241"/>
        <v>#DIV/0!</v>
      </c>
      <c r="BQ132" s="272" t="e">
        <f t="shared" si="241"/>
        <v>#DIV/0!</v>
      </c>
      <c r="BR132" s="339" t="e">
        <f t="shared" si="241"/>
        <v>#DIV/0!</v>
      </c>
      <c r="BS132" s="272" t="e">
        <f t="shared" si="241"/>
        <v>#DIV/0!</v>
      </c>
      <c r="BT132" s="339" t="e">
        <f t="shared" si="241"/>
        <v>#DIV/0!</v>
      </c>
      <c r="BU132" s="272" t="e">
        <f t="shared" si="241"/>
        <v>#DIV/0!</v>
      </c>
      <c r="BV132" s="339" t="e">
        <f t="shared" si="241"/>
        <v>#DIV/0!</v>
      </c>
      <c r="BW132" s="272" t="e">
        <f t="shared" si="241"/>
        <v>#DIV/0!</v>
      </c>
      <c r="BX132" s="339" t="e">
        <f t="shared" si="241"/>
        <v>#DIV/0!</v>
      </c>
      <c r="BY132" s="272" t="e">
        <f t="shared" si="241"/>
        <v>#DIV/0!</v>
      </c>
      <c r="BZ132" s="339" t="e">
        <f t="shared" si="241"/>
        <v>#DIV/0!</v>
      </c>
      <c r="CA132" s="272" t="e">
        <f t="shared" si="241"/>
        <v>#DIV/0!</v>
      </c>
      <c r="CB132" s="339" t="e">
        <f t="shared" si="241"/>
        <v>#DIV/0!</v>
      </c>
      <c r="CC132" s="272" t="e">
        <f t="shared" si="241"/>
        <v>#DIV/0!</v>
      </c>
      <c r="CD132" s="339" t="e">
        <f t="shared" si="241"/>
        <v>#DIV/0!</v>
      </c>
      <c r="CE132" s="272" t="e">
        <f t="shared" si="241"/>
        <v>#DIV/0!</v>
      </c>
      <c r="CF132" s="339" t="e">
        <f t="shared" si="241"/>
        <v>#DIV/0!</v>
      </c>
      <c r="CG132" s="272" t="e">
        <f t="shared" si="241"/>
        <v>#DIV/0!</v>
      </c>
      <c r="CH132" s="339" t="e">
        <f t="shared" si="241"/>
        <v>#DIV/0!</v>
      </c>
      <c r="CI132" s="272" t="e">
        <f t="shared" si="241"/>
        <v>#DIV/0!</v>
      </c>
      <c r="CJ132" s="339" t="e">
        <f t="shared" si="241"/>
        <v>#DIV/0!</v>
      </c>
      <c r="CK132" s="272" t="e">
        <f t="shared" si="241"/>
        <v>#DIV/0!</v>
      </c>
      <c r="CL132" s="339" t="e">
        <f t="shared" si="241"/>
        <v>#DIV/0!</v>
      </c>
      <c r="CM132" s="272" t="e">
        <f t="shared" si="241"/>
        <v>#DIV/0!</v>
      </c>
      <c r="CN132" s="339" t="e">
        <f t="shared" si="241"/>
        <v>#DIV/0!</v>
      </c>
      <c r="CO132" s="272" t="e">
        <f t="shared" si="241"/>
        <v>#DIV/0!</v>
      </c>
      <c r="CP132" s="339" t="e">
        <f t="shared" si="241"/>
        <v>#DIV/0!</v>
      </c>
      <c r="CQ132" s="272" t="e">
        <f t="shared" si="241"/>
        <v>#DIV/0!</v>
      </c>
      <c r="CR132" s="339" t="e">
        <f t="shared" si="241"/>
        <v>#DIV/0!</v>
      </c>
      <c r="CS132" s="272" t="e">
        <f t="shared" si="241"/>
        <v>#DIV/0!</v>
      </c>
      <c r="CT132" s="339" t="e">
        <f t="shared" si="241"/>
        <v>#DIV/0!</v>
      </c>
      <c r="CU132" s="272" t="e">
        <f t="shared" si="241"/>
        <v>#DIV/0!</v>
      </c>
      <c r="CV132" s="339" t="e">
        <f t="shared" si="241"/>
        <v>#DIV/0!</v>
      </c>
      <c r="CW132" s="272" t="e">
        <f t="shared" si="241"/>
        <v>#DIV/0!</v>
      </c>
      <c r="CX132" s="339" t="e">
        <f t="shared" si="241"/>
        <v>#DIV/0!</v>
      </c>
      <c r="CY132" s="272" t="e">
        <f t="shared" si="241"/>
        <v>#DIV/0!</v>
      </c>
      <c r="CZ132" s="339" t="e">
        <f t="shared" si="241"/>
        <v>#DIV/0!</v>
      </c>
      <c r="DA132" s="272" t="e">
        <f t="shared" si="241"/>
        <v>#DIV/0!</v>
      </c>
      <c r="DB132" s="339" t="e">
        <f t="shared" si="241"/>
        <v>#DIV/0!</v>
      </c>
      <c r="DC132" s="272" t="e">
        <f t="shared" si="241"/>
        <v>#DIV/0!</v>
      </c>
      <c r="DD132" s="339" t="e">
        <f t="shared" si="241"/>
        <v>#DIV/0!</v>
      </c>
      <c r="DE132" s="272" t="e">
        <f t="shared" si="241"/>
        <v>#DIV/0!</v>
      </c>
      <c r="DF132" s="339" t="e">
        <f t="shared" si="241"/>
        <v>#DIV/0!</v>
      </c>
      <c r="DG132" s="272" t="e">
        <f t="shared" si="241"/>
        <v>#DIV/0!</v>
      </c>
      <c r="DH132" s="339" t="e">
        <f t="shared" si="241"/>
        <v>#DIV/0!</v>
      </c>
      <c r="DI132" s="272" t="e">
        <f t="shared" si="241"/>
        <v>#DIV/0!</v>
      </c>
      <c r="DJ132" s="339" t="e">
        <f t="shared" si="241"/>
        <v>#DIV/0!</v>
      </c>
      <c r="DK132" s="272" t="e">
        <f t="shared" si="241"/>
        <v>#DIV/0!</v>
      </c>
      <c r="DL132" s="339" t="e">
        <f t="shared" si="241"/>
        <v>#DIV/0!</v>
      </c>
      <c r="DM132" s="272" t="e">
        <f t="shared" si="241"/>
        <v>#DIV/0!</v>
      </c>
      <c r="DN132" s="339" t="e">
        <f t="shared" si="241"/>
        <v>#DIV/0!</v>
      </c>
      <c r="DO132" s="272" t="e">
        <f t="shared" si="241"/>
        <v>#DIV/0!</v>
      </c>
      <c r="DP132" s="339" t="e">
        <f t="shared" si="241"/>
        <v>#DIV/0!</v>
      </c>
      <c r="DQ132" s="272" t="e">
        <f t="shared" si="241"/>
        <v>#DIV/0!</v>
      </c>
      <c r="DR132" s="339" t="e">
        <f t="shared" si="241"/>
        <v>#DIV/0!</v>
      </c>
      <c r="DS132" s="272" t="e">
        <f t="shared" si="241"/>
        <v>#DIV/0!</v>
      </c>
      <c r="DT132" s="339" t="e">
        <f t="shared" si="241"/>
        <v>#DIV/0!</v>
      </c>
      <c r="DU132" s="272" t="e">
        <f t="shared" si="241"/>
        <v>#DIV/0!</v>
      </c>
      <c r="DV132" s="339" t="e">
        <f t="shared" si="241"/>
        <v>#DIV/0!</v>
      </c>
      <c r="DW132" s="272" t="e">
        <f t="shared" si="241"/>
        <v>#DIV/0!</v>
      </c>
      <c r="DX132" s="339" t="e">
        <f t="shared" si="241"/>
        <v>#DIV/0!</v>
      </c>
      <c r="DY132" s="272" t="e">
        <f t="shared" si="241"/>
        <v>#DIV/0!</v>
      </c>
      <c r="DZ132" s="339" t="e">
        <f t="shared" si="241"/>
        <v>#DIV/0!</v>
      </c>
      <c r="EA132" s="272" t="e">
        <f t="shared" si="241"/>
        <v>#DIV/0!</v>
      </c>
      <c r="EB132" s="339" t="e">
        <f t="shared" si="241"/>
        <v>#DIV/0!</v>
      </c>
      <c r="EC132" s="272" t="e">
        <f t="shared" si="241"/>
        <v>#DIV/0!</v>
      </c>
      <c r="ED132" s="379" t="e">
        <f t="shared" si="241"/>
        <v>#DIV/0!</v>
      </c>
      <c r="EE132" s="8"/>
    </row>
    <row r="133" spans="2:135" ht="21" customHeight="1" x14ac:dyDescent="0.25">
      <c r="B133" s="660"/>
      <c r="C133" s="661"/>
      <c r="D133" s="26" t="s">
        <v>173</v>
      </c>
      <c r="E133" s="273"/>
      <c r="F133" s="325"/>
      <c r="G133" s="273"/>
      <c r="H133" s="325"/>
      <c r="I133" s="273"/>
      <c r="J133" s="325"/>
      <c r="K133" s="273"/>
      <c r="L133" s="325"/>
      <c r="M133" s="273"/>
      <c r="N133" s="325"/>
      <c r="O133" s="273"/>
      <c r="P133" s="325"/>
      <c r="Q133" s="273"/>
      <c r="R133" s="325"/>
      <c r="S133" s="273"/>
      <c r="T133" s="325"/>
      <c r="U133" s="273"/>
      <c r="V133" s="325"/>
      <c r="W133" s="273"/>
      <c r="X133" s="325"/>
      <c r="Y133" s="273"/>
      <c r="Z133" s="325"/>
      <c r="AA133" s="273"/>
      <c r="AB133" s="325"/>
      <c r="AC133" s="273"/>
      <c r="AD133" s="325"/>
      <c r="AE133" s="273"/>
      <c r="AF133" s="325"/>
      <c r="AG133" s="273"/>
      <c r="AH133" s="325"/>
      <c r="AI133" s="273"/>
      <c r="AJ133" s="325"/>
      <c r="AK133" s="273"/>
      <c r="AL133" s="325"/>
      <c r="AM133" s="273"/>
      <c r="AN133" s="325"/>
      <c r="AO133" s="273"/>
      <c r="AP133" s="325"/>
      <c r="AQ133" s="273"/>
      <c r="AR133" s="325"/>
      <c r="AS133" s="273"/>
      <c r="AT133" s="325"/>
      <c r="AU133" s="273"/>
      <c r="AV133" s="325"/>
      <c r="AW133" s="273"/>
      <c r="AX133" s="325"/>
      <c r="AY133" s="273"/>
      <c r="AZ133" s="325"/>
      <c r="BA133" s="273"/>
      <c r="BB133" s="325"/>
      <c r="BC133" s="273"/>
      <c r="BD133" s="325"/>
      <c r="BE133" s="273"/>
      <c r="BF133" s="325"/>
      <c r="BG133" s="273"/>
      <c r="BH133" s="325"/>
      <c r="BI133" s="273"/>
      <c r="BJ133" s="325"/>
      <c r="BK133" s="273"/>
      <c r="BL133" s="325"/>
      <c r="BM133" s="273"/>
      <c r="BN133" s="325"/>
      <c r="BO133" s="273"/>
      <c r="BP133" s="325"/>
      <c r="BQ133" s="273"/>
      <c r="BR133" s="325"/>
      <c r="BS133" s="273"/>
      <c r="BT133" s="325"/>
      <c r="BU133" s="273"/>
      <c r="BV133" s="325"/>
      <c r="BW133" s="273"/>
      <c r="BX133" s="325"/>
      <c r="BY133" s="273"/>
      <c r="BZ133" s="325"/>
      <c r="CA133" s="273"/>
      <c r="CB133" s="325"/>
      <c r="CC133" s="273"/>
      <c r="CD133" s="325"/>
      <c r="CE133" s="273"/>
      <c r="CF133" s="325"/>
      <c r="CG133" s="273"/>
      <c r="CH133" s="325"/>
      <c r="CI133" s="273"/>
      <c r="CJ133" s="325"/>
      <c r="CK133" s="273"/>
      <c r="CL133" s="325"/>
      <c r="CM133" s="273"/>
      <c r="CN133" s="325"/>
      <c r="CO133" s="273"/>
      <c r="CP133" s="325"/>
      <c r="CQ133" s="273"/>
      <c r="CR133" s="325"/>
      <c r="CS133" s="273"/>
      <c r="CT133" s="325"/>
      <c r="CU133" s="273"/>
      <c r="CV133" s="325"/>
      <c r="CW133" s="273"/>
      <c r="CX133" s="325"/>
      <c r="CY133" s="273"/>
      <c r="CZ133" s="325"/>
      <c r="DA133" s="273"/>
      <c r="DB133" s="325"/>
      <c r="DC133" s="273"/>
      <c r="DD133" s="325"/>
      <c r="DE133" s="273"/>
      <c r="DF133" s="325"/>
      <c r="DG133" s="273"/>
      <c r="DH133" s="325"/>
      <c r="DI133" s="273"/>
      <c r="DJ133" s="325"/>
      <c r="DK133" s="273"/>
      <c r="DL133" s="325"/>
      <c r="DM133" s="273"/>
      <c r="DN133" s="325"/>
      <c r="DO133" s="273"/>
      <c r="DP133" s="325"/>
      <c r="DQ133" s="273"/>
      <c r="DR133" s="325"/>
      <c r="DS133" s="273"/>
      <c r="DT133" s="325"/>
      <c r="DU133" s="273"/>
      <c r="DV133" s="325"/>
      <c r="DW133" s="273"/>
      <c r="DX133" s="325"/>
      <c r="DY133" s="273"/>
      <c r="DZ133" s="325"/>
      <c r="EA133" s="273"/>
      <c r="EB133" s="325"/>
      <c r="EC133" s="273"/>
      <c r="ED133" s="368"/>
      <c r="EE133" s="8"/>
    </row>
    <row r="134" spans="2:135" ht="44.25" customHeight="1" thickBot="1" x14ac:dyDescent="0.3">
      <c r="B134" s="662"/>
      <c r="C134" s="663"/>
      <c r="D134" s="260" t="s">
        <v>220</v>
      </c>
      <c r="E134" s="273"/>
      <c r="F134" s="325"/>
      <c r="G134" s="273"/>
      <c r="H134" s="325"/>
      <c r="I134" s="273"/>
      <c r="J134" s="325"/>
      <c r="K134" s="273"/>
      <c r="L134" s="325"/>
      <c r="M134" s="273"/>
      <c r="N134" s="325"/>
      <c r="O134" s="273"/>
      <c r="P134" s="325"/>
      <c r="Q134" s="273"/>
      <c r="R134" s="325"/>
      <c r="S134" s="273"/>
      <c r="T134" s="325"/>
      <c r="U134" s="273"/>
      <c r="V134" s="325"/>
      <c r="W134" s="273"/>
      <c r="X134" s="325"/>
      <c r="Y134" s="273"/>
      <c r="Z134" s="325"/>
      <c r="AA134" s="273"/>
      <c r="AB134" s="325"/>
      <c r="AC134" s="273"/>
      <c r="AD134" s="325"/>
      <c r="AE134" s="273"/>
      <c r="AF134" s="325"/>
      <c r="AG134" s="273"/>
      <c r="AH134" s="325"/>
      <c r="AI134" s="273"/>
      <c r="AJ134" s="325"/>
      <c r="AK134" s="273"/>
      <c r="AL134" s="325"/>
      <c r="AM134" s="273"/>
      <c r="AN134" s="325"/>
      <c r="AO134" s="273"/>
      <c r="AP134" s="325"/>
      <c r="AQ134" s="273"/>
      <c r="AR134" s="325"/>
      <c r="AS134" s="273"/>
      <c r="AT134" s="325"/>
      <c r="AU134" s="273"/>
      <c r="AV134" s="325"/>
      <c r="AW134" s="273"/>
      <c r="AX134" s="325"/>
      <c r="AY134" s="273"/>
      <c r="AZ134" s="325"/>
      <c r="BA134" s="273"/>
      <c r="BB134" s="325"/>
      <c r="BC134" s="273"/>
      <c r="BD134" s="325"/>
      <c r="BE134" s="273"/>
      <c r="BF134" s="325"/>
      <c r="BG134" s="273"/>
      <c r="BH134" s="325"/>
      <c r="BI134" s="273"/>
      <c r="BJ134" s="325"/>
      <c r="BK134" s="273"/>
      <c r="BL134" s="325"/>
      <c r="BM134" s="273"/>
      <c r="BN134" s="325"/>
      <c r="BO134" s="273"/>
      <c r="BP134" s="325"/>
      <c r="BQ134" s="273"/>
      <c r="BR134" s="325"/>
      <c r="BS134" s="273"/>
      <c r="BT134" s="325"/>
      <c r="BU134" s="273"/>
      <c r="BV134" s="325"/>
      <c r="BW134" s="273"/>
      <c r="BX134" s="325"/>
      <c r="BY134" s="273"/>
      <c r="BZ134" s="325"/>
      <c r="CA134" s="273"/>
      <c r="CB134" s="325"/>
      <c r="CC134" s="273"/>
      <c r="CD134" s="325"/>
      <c r="CE134" s="273"/>
      <c r="CF134" s="325"/>
      <c r="CG134" s="273"/>
      <c r="CH134" s="325"/>
      <c r="CI134" s="273"/>
      <c r="CJ134" s="325"/>
      <c r="CK134" s="273"/>
      <c r="CL134" s="325"/>
      <c r="CM134" s="273"/>
      <c r="CN134" s="325"/>
      <c r="CO134" s="273"/>
      <c r="CP134" s="325"/>
      <c r="CQ134" s="273"/>
      <c r="CR134" s="325"/>
      <c r="CS134" s="273"/>
      <c r="CT134" s="325"/>
      <c r="CU134" s="273"/>
      <c r="CV134" s="325"/>
      <c r="CW134" s="273"/>
      <c r="CX134" s="325"/>
      <c r="CY134" s="273"/>
      <c r="CZ134" s="325"/>
      <c r="DA134" s="273"/>
      <c r="DB134" s="325"/>
      <c r="DC134" s="273"/>
      <c r="DD134" s="325"/>
      <c r="DE134" s="273"/>
      <c r="DF134" s="325"/>
      <c r="DG134" s="273"/>
      <c r="DH134" s="325"/>
      <c r="DI134" s="273"/>
      <c r="DJ134" s="325"/>
      <c r="DK134" s="273"/>
      <c r="DL134" s="325"/>
      <c r="DM134" s="273"/>
      <c r="DN134" s="325"/>
      <c r="DO134" s="273"/>
      <c r="DP134" s="325"/>
      <c r="DQ134" s="273"/>
      <c r="DR134" s="325"/>
      <c r="DS134" s="273"/>
      <c r="DT134" s="325"/>
      <c r="DU134" s="273"/>
      <c r="DV134" s="325"/>
      <c r="DW134" s="273"/>
      <c r="DX134" s="325"/>
      <c r="DY134" s="273"/>
      <c r="DZ134" s="325"/>
      <c r="EA134" s="273"/>
      <c r="EB134" s="325"/>
      <c r="EC134" s="273"/>
      <c r="ED134" s="368"/>
      <c r="EE134" s="8"/>
    </row>
    <row r="135" spans="2:135" ht="18" customHeight="1" x14ac:dyDescent="0.4">
      <c r="B135" s="649" t="s">
        <v>40</v>
      </c>
      <c r="C135" s="655"/>
      <c r="D135" s="26" t="s">
        <v>44</v>
      </c>
      <c r="E135" s="2"/>
      <c r="F135" s="340"/>
      <c r="G135" s="2"/>
      <c r="H135" s="345"/>
      <c r="I135" s="2"/>
      <c r="J135" s="345"/>
      <c r="K135" s="2"/>
      <c r="L135" s="345"/>
      <c r="M135" s="2"/>
      <c r="N135" s="345"/>
      <c r="O135" s="2"/>
      <c r="P135" s="345"/>
      <c r="Q135" s="2"/>
      <c r="R135" s="345"/>
      <c r="S135" s="2"/>
      <c r="T135" s="345"/>
      <c r="U135" s="2"/>
      <c r="V135" s="345"/>
      <c r="W135" s="2"/>
      <c r="X135" s="345"/>
      <c r="Y135" s="2"/>
      <c r="Z135" s="345"/>
      <c r="AA135" s="2"/>
      <c r="AB135" s="345"/>
      <c r="AC135" s="2"/>
      <c r="AD135" s="345"/>
      <c r="AE135" s="2"/>
      <c r="AF135" s="345"/>
      <c r="AG135" s="2"/>
      <c r="AH135" s="345"/>
      <c r="AI135" s="2"/>
      <c r="AJ135" s="340"/>
      <c r="AK135" s="2"/>
      <c r="AL135" s="345"/>
      <c r="AM135" s="2"/>
      <c r="AN135" s="345"/>
      <c r="AO135" s="2"/>
      <c r="AP135" s="345"/>
      <c r="AQ135" s="2"/>
      <c r="AR135" s="345"/>
      <c r="AS135" s="2"/>
      <c r="AT135" s="345"/>
      <c r="AU135" s="2"/>
      <c r="AV135" s="345"/>
      <c r="AW135" s="2"/>
      <c r="AX135" s="345"/>
      <c r="AY135" s="2"/>
      <c r="AZ135" s="345"/>
      <c r="BA135" s="2"/>
      <c r="BB135" s="345"/>
      <c r="BC135" s="2"/>
      <c r="BD135" s="345"/>
      <c r="BE135" s="2"/>
      <c r="BF135" s="345"/>
      <c r="BG135" s="2"/>
      <c r="BH135" s="345"/>
      <c r="BI135" s="2"/>
      <c r="BJ135" s="345"/>
      <c r="BK135" s="2"/>
      <c r="BL135" s="345"/>
      <c r="BM135" s="2"/>
      <c r="BN135" s="345"/>
      <c r="BO135" s="2"/>
      <c r="BP135" s="345"/>
      <c r="BQ135" s="2"/>
      <c r="BR135" s="345"/>
      <c r="BS135" s="2"/>
      <c r="BT135" s="345"/>
      <c r="BU135" s="2"/>
      <c r="BV135" s="345"/>
      <c r="BW135" s="2"/>
      <c r="BX135" s="345"/>
      <c r="BY135" s="2"/>
      <c r="BZ135" s="345"/>
      <c r="CA135" s="2"/>
      <c r="CB135" s="345"/>
      <c r="CC135" s="2"/>
      <c r="CD135" s="345"/>
      <c r="CE135" s="2"/>
      <c r="CF135" s="345"/>
      <c r="CG135" s="2"/>
      <c r="CH135" s="345"/>
      <c r="CI135" s="2"/>
      <c r="CJ135" s="345"/>
      <c r="CK135" s="2"/>
      <c r="CL135" s="345"/>
      <c r="CM135" s="2"/>
      <c r="CN135" s="345"/>
      <c r="CO135" s="2"/>
      <c r="CP135" s="345"/>
      <c r="CQ135" s="2"/>
      <c r="CR135" s="345"/>
      <c r="CS135" s="2"/>
      <c r="CT135" s="345"/>
      <c r="CU135" s="2"/>
      <c r="CV135" s="345"/>
      <c r="CW135" s="2"/>
      <c r="CX135" s="345"/>
      <c r="CY135" s="2"/>
      <c r="CZ135" s="345"/>
      <c r="DA135" s="2"/>
      <c r="DB135" s="345"/>
      <c r="DC135" s="2"/>
      <c r="DD135" s="345"/>
      <c r="DE135" s="2"/>
      <c r="DF135" s="345"/>
      <c r="DG135" s="2"/>
      <c r="DH135" s="345"/>
      <c r="DI135" s="2"/>
      <c r="DJ135" s="345"/>
      <c r="DK135" s="2"/>
      <c r="DL135" s="345"/>
      <c r="DM135" s="2"/>
      <c r="DN135" s="345"/>
      <c r="DO135" s="2"/>
      <c r="DP135" s="345"/>
      <c r="DQ135" s="2"/>
      <c r="DR135" s="345"/>
      <c r="DS135" s="2"/>
      <c r="DT135" s="345"/>
      <c r="DU135" s="2"/>
      <c r="DV135" s="345"/>
      <c r="DW135" s="2"/>
      <c r="DX135" s="345"/>
      <c r="DY135" s="2"/>
      <c r="DZ135" s="345"/>
      <c r="EA135" s="2"/>
      <c r="EB135" s="345"/>
      <c r="EC135" s="2"/>
      <c r="ED135" s="1"/>
      <c r="EE135" s="87"/>
    </row>
    <row r="136" spans="2:135" ht="18" customHeight="1" x14ac:dyDescent="0.4">
      <c r="B136" s="651"/>
      <c r="C136" s="656"/>
      <c r="D136" s="26" t="s">
        <v>20</v>
      </c>
      <c r="E136" s="2"/>
      <c r="F136" s="340"/>
      <c r="G136" s="2"/>
      <c r="H136" s="345"/>
      <c r="I136" s="2"/>
      <c r="J136" s="345"/>
      <c r="K136" s="2"/>
      <c r="L136" s="345"/>
      <c r="M136" s="2"/>
      <c r="N136" s="345"/>
      <c r="O136" s="2"/>
      <c r="P136" s="345"/>
      <c r="Q136" s="2"/>
      <c r="R136" s="345"/>
      <c r="S136" s="2"/>
      <c r="T136" s="345"/>
      <c r="U136" s="2"/>
      <c r="V136" s="345"/>
      <c r="W136" s="2"/>
      <c r="X136" s="345"/>
      <c r="Y136" s="2"/>
      <c r="Z136" s="345"/>
      <c r="AA136" s="2"/>
      <c r="AB136" s="345"/>
      <c r="AC136" s="2"/>
      <c r="AD136" s="345"/>
      <c r="AE136" s="2"/>
      <c r="AF136" s="345"/>
      <c r="AG136" s="2"/>
      <c r="AH136" s="345"/>
      <c r="AI136" s="2"/>
      <c r="AJ136" s="340"/>
      <c r="AK136" s="2"/>
      <c r="AL136" s="345"/>
      <c r="AM136" s="2"/>
      <c r="AN136" s="345"/>
      <c r="AO136" s="2"/>
      <c r="AP136" s="345"/>
      <c r="AQ136" s="2"/>
      <c r="AR136" s="345"/>
      <c r="AS136" s="2"/>
      <c r="AT136" s="345"/>
      <c r="AU136" s="2"/>
      <c r="AV136" s="345"/>
      <c r="AW136" s="2"/>
      <c r="AX136" s="345"/>
      <c r="AY136" s="2"/>
      <c r="AZ136" s="345"/>
      <c r="BA136" s="2"/>
      <c r="BB136" s="345"/>
      <c r="BC136" s="2"/>
      <c r="BD136" s="345"/>
      <c r="BE136" s="2"/>
      <c r="BF136" s="345"/>
      <c r="BG136" s="2"/>
      <c r="BH136" s="345"/>
      <c r="BI136" s="2"/>
      <c r="BJ136" s="345"/>
      <c r="BK136" s="2"/>
      <c r="BL136" s="345"/>
      <c r="BM136" s="2"/>
      <c r="BN136" s="345"/>
      <c r="BO136" s="2"/>
      <c r="BP136" s="345"/>
      <c r="BQ136" s="2"/>
      <c r="BR136" s="345"/>
      <c r="BS136" s="2"/>
      <c r="BT136" s="345"/>
      <c r="BU136" s="2"/>
      <c r="BV136" s="345"/>
      <c r="BW136" s="2"/>
      <c r="BX136" s="345"/>
      <c r="BY136" s="2"/>
      <c r="BZ136" s="345"/>
      <c r="CA136" s="2"/>
      <c r="CB136" s="345"/>
      <c r="CC136" s="2"/>
      <c r="CD136" s="345"/>
      <c r="CE136" s="2"/>
      <c r="CF136" s="345"/>
      <c r="CG136" s="2"/>
      <c r="CH136" s="345"/>
      <c r="CI136" s="2"/>
      <c r="CJ136" s="345"/>
      <c r="CK136" s="2"/>
      <c r="CL136" s="345"/>
      <c r="CM136" s="2"/>
      <c r="CN136" s="345"/>
      <c r="CO136" s="2"/>
      <c r="CP136" s="345"/>
      <c r="CQ136" s="2"/>
      <c r="CR136" s="345"/>
      <c r="CS136" s="2"/>
      <c r="CT136" s="345"/>
      <c r="CU136" s="2"/>
      <c r="CV136" s="345"/>
      <c r="CW136" s="2"/>
      <c r="CX136" s="345"/>
      <c r="CY136" s="2"/>
      <c r="CZ136" s="345"/>
      <c r="DA136" s="2"/>
      <c r="DB136" s="345"/>
      <c r="DC136" s="2"/>
      <c r="DD136" s="345"/>
      <c r="DE136" s="2"/>
      <c r="DF136" s="345"/>
      <c r="DG136" s="2"/>
      <c r="DH136" s="345"/>
      <c r="DI136" s="2"/>
      <c r="DJ136" s="345"/>
      <c r="DK136" s="2"/>
      <c r="DL136" s="345"/>
      <c r="DM136" s="2"/>
      <c r="DN136" s="345"/>
      <c r="DO136" s="2"/>
      <c r="DP136" s="345"/>
      <c r="DQ136" s="2"/>
      <c r="DR136" s="345"/>
      <c r="DS136" s="2"/>
      <c r="DT136" s="345"/>
      <c r="DU136" s="2"/>
      <c r="DV136" s="345"/>
      <c r="DW136" s="2"/>
      <c r="DX136" s="345"/>
      <c r="DY136" s="2"/>
      <c r="DZ136" s="345"/>
      <c r="EA136" s="2"/>
      <c r="EB136" s="345"/>
      <c r="EC136" s="2"/>
      <c r="ED136" s="1"/>
      <c r="EE136" s="87"/>
    </row>
    <row r="137" spans="2:135" ht="18" customHeight="1" x14ac:dyDescent="0.4">
      <c r="B137" s="651"/>
      <c r="C137" s="656"/>
      <c r="D137" s="26" t="s">
        <v>64</v>
      </c>
      <c r="E137" s="2"/>
      <c r="F137" s="340"/>
      <c r="G137" s="2"/>
      <c r="H137" s="345"/>
      <c r="I137" s="2"/>
      <c r="J137" s="345"/>
      <c r="K137" s="2"/>
      <c r="L137" s="345"/>
      <c r="M137" s="2"/>
      <c r="N137" s="345"/>
      <c r="O137" s="2"/>
      <c r="P137" s="345"/>
      <c r="Q137" s="2"/>
      <c r="R137" s="345"/>
      <c r="S137" s="2"/>
      <c r="T137" s="345"/>
      <c r="U137" s="2"/>
      <c r="V137" s="345"/>
      <c r="W137" s="2"/>
      <c r="X137" s="345"/>
      <c r="Y137" s="2"/>
      <c r="Z137" s="345"/>
      <c r="AA137" s="2"/>
      <c r="AB137" s="345"/>
      <c r="AC137" s="2"/>
      <c r="AD137" s="345"/>
      <c r="AE137" s="2"/>
      <c r="AF137" s="345"/>
      <c r="AG137" s="2"/>
      <c r="AH137" s="345"/>
      <c r="AI137" s="2"/>
      <c r="AJ137" s="340"/>
      <c r="AK137" s="2"/>
      <c r="AL137" s="345"/>
      <c r="AM137" s="2"/>
      <c r="AN137" s="345"/>
      <c r="AO137" s="2"/>
      <c r="AP137" s="345"/>
      <c r="AQ137" s="2"/>
      <c r="AR137" s="345"/>
      <c r="AS137" s="2"/>
      <c r="AT137" s="345"/>
      <c r="AU137" s="2"/>
      <c r="AV137" s="345"/>
      <c r="AW137" s="2"/>
      <c r="AX137" s="345"/>
      <c r="AY137" s="2"/>
      <c r="AZ137" s="345"/>
      <c r="BA137" s="2"/>
      <c r="BB137" s="345"/>
      <c r="BC137" s="2"/>
      <c r="BD137" s="345"/>
      <c r="BE137" s="2"/>
      <c r="BF137" s="345"/>
      <c r="BG137" s="2"/>
      <c r="BH137" s="345"/>
      <c r="BI137" s="2"/>
      <c r="BJ137" s="345"/>
      <c r="BK137" s="2"/>
      <c r="BL137" s="345"/>
      <c r="BM137" s="2"/>
      <c r="BN137" s="345"/>
      <c r="BO137" s="2"/>
      <c r="BP137" s="345"/>
      <c r="BQ137" s="2"/>
      <c r="BR137" s="345"/>
      <c r="BS137" s="2"/>
      <c r="BT137" s="345"/>
      <c r="BU137" s="2"/>
      <c r="BV137" s="345"/>
      <c r="BW137" s="2"/>
      <c r="BX137" s="345"/>
      <c r="BY137" s="2"/>
      <c r="BZ137" s="345"/>
      <c r="CA137" s="2"/>
      <c r="CB137" s="345"/>
      <c r="CC137" s="2"/>
      <c r="CD137" s="345"/>
      <c r="CE137" s="2"/>
      <c r="CF137" s="345"/>
      <c r="CG137" s="2"/>
      <c r="CH137" s="345"/>
      <c r="CI137" s="2"/>
      <c r="CJ137" s="345"/>
      <c r="CK137" s="2"/>
      <c r="CL137" s="345"/>
      <c r="CM137" s="2"/>
      <c r="CN137" s="345"/>
      <c r="CO137" s="2"/>
      <c r="CP137" s="345"/>
      <c r="CQ137" s="2"/>
      <c r="CR137" s="345"/>
      <c r="CS137" s="2"/>
      <c r="CT137" s="345"/>
      <c r="CU137" s="2"/>
      <c r="CV137" s="345"/>
      <c r="CW137" s="2"/>
      <c r="CX137" s="345"/>
      <c r="CY137" s="2"/>
      <c r="CZ137" s="345"/>
      <c r="DA137" s="2"/>
      <c r="DB137" s="345"/>
      <c r="DC137" s="2"/>
      <c r="DD137" s="345"/>
      <c r="DE137" s="2"/>
      <c r="DF137" s="345"/>
      <c r="DG137" s="2"/>
      <c r="DH137" s="345"/>
      <c r="DI137" s="2"/>
      <c r="DJ137" s="345"/>
      <c r="DK137" s="2"/>
      <c r="DL137" s="345"/>
      <c r="DM137" s="2"/>
      <c r="DN137" s="345"/>
      <c r="DO137" s="2"/>
      <c r="DP137" s="345"/>
      <c r="DQ137" s="2"/>
      <c r="DR137" s="345"/>
      <c r="DS137" s="2"/>
      <c r="DT137" s="345"/>
      <c r="DU137" s="2"/>
      <c r="DV137" s="345"/>
      <c r="DW137" s="2"/>
      <c r="DX137" s="345"/>
      <c r="DY137" s="2"/>
      <c r="DZ137" s="345"/>
      <c r="EA137" s="2"/>
      <c r="EB137" s="345"/>
      <c r="EC137" s="2"/>
      <c r="ED137" s="1"/>
      <c r="EE137" s="87"/>
    </row>
    <row r="138" spans="2:135" ht="18" customHeight="1" x14ac:dyDescent="0.4">
      <c r="B138" s="651"/>
      <c r="C138" s="656"/>
      <c r="D138" s="26" t="s">
        <v>25</v>
      </c>
      <c r="E138" s="2"/>
      <c r="F138" s="340"/>
      <c r="G138" s="2"/>
      <c r="H138" s="345"/>
      <c r="I138" s="2"/>
      <c r="J138" s="345"/>
      <c r="K138" s="2"/>
      <c r="L138" s="345"/>
      <c r="M138" s="2"/>
      <c r="N138" s="345"/>
      <c r="O138" s="2"/>
      <c r="P138" s="345"/>
      <c r="Q138" s="2"/>
      <c r="R138" s="345"/>
      <c r="S138" s="2"/>
      <c r="T138" s="345"/>
      <c r="U138" s="2"/>
      <c r="V138" s="345"/>
      <c r="W138" s="2"/>
      <c r="X138" s="345"/>
      <c r="Y138" s="2"/>
      <c r="Z138" s="345"/>
      <c r="AA138" s="2"/>
      <c r="AB138" s="345"/>
      <c r="AC138" s="2"/>
      <c r="AD138" s="345"/>
      <c r="AE138" s="2"/>
      <c r="AF138" s="345"/>
      <c r="AG138" s="2"/>
      <c r="AH138" s="345"/>
      <c r="AI138" s="2"/>
      <c r="AJ138" s="340"/>
      <c r="AK138" s="2"/>
      <c r="AL138" s="345"/>
      <c r="AM138" s="2"/>
      <c r="AN138" s="345"/>
      <c r="AO138" s="2"/>
      <c r="AP138" s="345"/>
      <c r="AQ138" s="2"/>
      <c r="AR138" s="345"/>
      <c r="AS138" s="2"/>
      <c r="AT138" s="345"/>
      <c r="AU138" s="2"/>
      <c r="AV138" s="345"/>
      <c r="AW138" s="2"/>
      <c r="AX138" s="345"/>
      <c r="AY138" s="2"/>
      <c r="AZ138" s="345"/>
      <c r="BA138" s="2"/>
      <c r="BB138" s="345"/>
      <c r="BC138" s="2"/>
      <c r="BD138" s="345"/>
      <c r="BE138" s="2"/>
      <c r="BF138" s="345"/>
      <c r="BG138" s="2"/>
      <c r="BH138" s="345"/>
      <c r="BI138" s="2"/>
      <c r="BJ138" s="345"/>
      <c r="BK138" s="2"/>
      <c r="BL138" s="345"/>
      <c r="BM138" s="2"/>
      <c r="BN138" s="345"/>
      <c r="BO138" s="2"/>
      <c r="BP138" s="345"/>
      <c r="BQ138" s="2"/>
      <c r="BR138" s="345"/>
      <c r="BS138" s="2"/>
      <c r="BT138" s="345"/>
      <c r="BU138" s="2"/>
      <c r="BV138" s="345"/>
      <c r="BW138" s="2"/>
      <c r="BX138" s="345"/>
      <c r="BY138" s="2"/>
      <c r="BZ138" s="345"/>
      <c r="CA138" s="2"/>
      <c r="CB138" s="345"/>
      <c r="CC138" s="2"/>
      <c r="CD138" s="345"/>
      <c r="CE138" s="2"/>
      <c r="CF138" s="345"/>
      <c r="CG138" s="2"/>
      <c r="CH138" s="345"/>
      <c r="CI138" s="2"/>
      <c r="CJ138" s="345"/>
      <c r="CK138" s="2"/>
      <c r="CL138" s="345"/>
      <c r="CM138" s="2"/>
      <c r="CN138" s="345"/>
      <c r="CO138" s="2"/>
      <c r="CP138" s="345"/>
      <c r="CQ138" s="2"/>
      <c r="CR138" s="345"/>
      <c r="CS138" s="2"/>
      <c r="CT138" s="345"/>
      <c r="CU138" s="2"/>
      <c r="CV138" s="345"/>
      <c r="CW138" s="2"/>
      <c r="CX138" s="345"/>
      <c r="CY138" s="2"/>
      <c r="CZ138" s="345"/>
      <c r="DA138" s="2"/>
      <c r="DB138" s="345"/>
      <c r="DC138" s="2"/>
      <c r="DD138" s="345"/>
      <c r="DE138" s="2"/>
      <c r="DF138" s="345"/>
      <c r="DG138" s="2"/>
      <c r="DH138" s="345"/>
      <c r="DI138" s="2"/>
      <c r="DJ138" s="345"/>
      <c r="DK138" s="2"/>
      <c r="DL138" s="345"/>
      <c r="DM138" s="2"/>
      <c r="DN138" s="345"/>
      <c r="DO138" s="2"/>
      <c r="DP138" s="345"/>
      <c r="DQ138" s="2"/>
      <c r="DR138" s="345"/>
      <c r="DS138" s="2"/>
      <c r="DT138" s="345"/>
      <c r="DU138" s="2"/>
      <c r="DV138" s="345"/>
      <c r="DW138" s="2"/>
      <c r="DX138" s="345"/>
      <c r="DY138" s="2"/>
      <c r="DZ138" s="345"/>
      <c r="EA138" s="2"/>
      <c r="EB138" s="345"/>
      <c r="EC138" s="2"/>
      <c r="ED138" s="1"/>
      <c r="EE138" s="87"/>
    </row>
    <row r="139" spans="2:135" ht="18" customHeight="1" x14ac:dyDescent="0.4">
      <c r="B139" s="651"/>
      <c r="C139" s="656"/>
      <c r="D139" s="26" t="s">
        <v>45</v>
      </c>
      <c r="E139" s="2"/>
      <c r="F139" s="340"/>
      <c r="G139" s="2"/>
      <c r="H139" s="345"/>
      <c r="I139" s="2"/>
      <c r="J139" s="345"/>
      <c r="K139" s="2"/>
      <c r="L139" s="345"/>
      <c r="M139" s="2"/>
      <c r="N139" s="345"/>
      <c r="O139" s="2"/>
      <c r="P139" s="345"/>
      <c r="Q139" s="2"/>
      <c r="R139" s="345"/>
      <c r="S139" s="2"/>
      <c r="T139" s="345"/>
      <c r="U139" s="2"/>
      <c r="V139" s="345"/>
      <c r="W139" s="2"/>
      <c r="X139" s="345"/>
      <c r="Y139" s="2"/>
      <c r="Z139" s="345"/>
      <c r="AA139" s="2"/>
      <c r="AB139" s="345"/>
      <c r="AC139" s="2"/>
      <c r="AD139" s="345"/>
      <c r="AE139" s="2"/>
      <c r="AF139" s="345"/>
      <c r="AG139" s="2"/>
      <c r="AH139" s="345"/>
      <c r="AI139" s="2"/>
      <c r="AJ139" s="340"/>
      <c r="AK139" s="2"/>
      <c r="AL139" s="345"/>
      <c r="AM139" s="2"/>
      <c r="AN139" s="345"/>
      <c r="AO139" s="2"/>
      <c r="AP139" s="345"/>
      <c r="AQ139" s="2"/>
      <c r="AR139" s="345"/>
      <c r="AS139" s="2"/>
      <c r="AT139" s="345"/>
      <c r="AU139" s="2"/>
      <c r="AV139" s="345"/>
      <c r="AW139" s="2"/>
      <c r="AX139" s="345"/>
      <c r="AY139" s="2"/>
      <c r="AZ139" s="345"/>
      <c r="BA139" s="2"/>
      <c r="BB139" s="345"/>
      <c r="BC139" s="2"/>
      <c r="BD139" s="345"/>
      <c r="BE139" s="2"/>
      <c r="BF139" s="345"/>
      <c r="BG139" s="2"/>
      <c r="BH139" s="345"/>
      <c r="BI139" s="2"/>
      <c r="BJ139" s="345"/>
      <c r="BK139" s="2"/>
      <c r="BL139" s="345"/>
      <c r="BM139" s="2"/>
      <c r="BN139" s="345"/>
      <c r="BO139" s="2"/>
      <c r="BP139" s="345"/>
      <c r="BQ139" s="2"/>
      <c r="BR139" s="345"/>
      <c r="BS139" s="2"/>
      <c r="BT139" s="345"/>
      <c r="BU139" s="2"/>
      <c r="BV139" s="345"/>
      <c r="BW139" s="2"/>
      <c r="BX139" s="345"/>
      <c r="BY139" s="2"/>
      <c r="BZ139" s="345"/>
      <c r="CA139" s="2"/>
      <c r="CB139" s="345"/>
      <c r="CC139" s="2"/>
      <c r="CD139" s="345"/>
      <c r="CE139" s="2"/>
      <c r="CF139" s="345"/>
      <c r="CG139" s="2"/>
      <c r="CH139" s="345"/>
      <c r="CI139" s="2"/>
      <c r="CJ139" s="345"/>
      <c r="CK139" s="2"/>
      <c r="CL139" s="345"/>
      <c r="CM139" s="2"/>
      <c r="CN139" s="345"/>
      <c r="CO139" s="2"/>
      <c r="CP139" s="345"/>
      <c r="CQ139" s="2"/>
      <c r="CR139" s="345"/>
      <c r="CS139" s="2"/>
      <c r="CT139" s="345"/>
      <c r="CU139" s="2"/>
      <c r="CV139" s="345"/>
      <c r="CW139" s="2"/>
      <c r="CX139" s="345"/>
      <c r="CY139" s="2"/>
      <c r="CZ139" s="345"/>
      <c r="DA139" s="2"/>
      <c r="DB139" s="345"/>
      <c r="DC139" s="2"/>
      <c r="DD139" s="345"/>
      <c r="DE139" s="2"/>
      <c r="DF139" s="345"/>
      <c r="DG139" s="2"/>
      <c r="DH139" s="345"/>
      <c r="DI139" s="2"/>
      <c r="DJ139" s="345"/>
      <c r="DK139" s="2"/>
      <c r="DL139" s="345"/>
      <c r="DM139" s="2"/>
      <c r="DN139" s="345"/>
      <c r="DO139" s="2"/>
      <c r="DP139" s="345"/>
      <c r="DQ139" s="2"/>
      <c r="DR139" s="345"/>
      <c r="DS139" s="2"/>
      <c r="DT139" s="345"/>
      <c r="DU139" s="2"/>
      <c r="DV139" s="345"/>
      <c r="DW139" s="2"/>
      <c r="DX139" s="345"/>
      <c r="DY139" s="2"/>
      <c r="DZ139" s="345"/>
      <c r="EA139" s="2"/>
      <c r="EB139" s="345"/>
      <c r="EC139" s="2"/>
      <c r="ED139" s="1"/>
      <c r="EE139" s="87"/>
    </row>
    <row r="140" spans="2:135" ht="18" customHeight="1" x14ac:dyDescent="0.4">
      <c r="B140" s="651"/>
      <c r="C140" s="656"/>
      <c r="D140" s="26" t="s">
        <v>46</v>
      </c>
      <c r="E140" s="2"/>
      <c r="F140" s="340"/>
      <c r="G140" s="2"/>
      <c r="H140" s="345"/>
      <c r="I140" s="2"/>
      <c r="J140" s="345"/>
      <c r="K140" s="2"/>
      <c r="L140" s="345"/>
      <c r="M140" s="2"/>
      <c r="N140" s="345"/>
      <c r="O140" s="2"/>
      <c r="P140" s="345"/>
      <c r="Q140" s="2"/>
      <c r="R140" s="345"/>
      <c r="S140" s="2"/>
      <c r="T140" s="345"/>
      <c r="U140" s="2"/>
      <c r="V140" s="345"/>
      <c r="W140" s="2"/>
      <c r="X140" s="345"/>
      <c r="Y140" s="2"/>
      <c r="Z140" s="345"/>
      <c r="AA140" s="2"/>
      <c r="AB140" s="345"/>
      <c r="AC140" s="2"/>
      <c r="AD140" s="345"/>
      <c r="AE140" s="2"/>
      <c r="AF140" s="345"/>
      <c r="AG140" s="2"/>
      <c r="AH140" s="345"/>
      <c r="AI140" s="2"/>
      <c r="AJ140" s="340"/>
      <c r="AK140" s="2"/>
      <c r="AL140" s="345"/>
      <c r="AM140" s="2"/>
      <c r="AN140" s="345"/>
      <c r="AO140" s="2"/>
      <c r="AP140" s="345"/>
      <c r="AQ140" s="2"/>
      <c r="AR140" s="345"/>
      <c r="AS140" s="2"/>
      <c r="AT140" s="345"/>
      <c r="AU140" s="2"/>
      <c r="AV140" s="345"/>
      <c r="AW140" s="2"/>
      <c r="AX140" s="345"/>
      <c r="AY140" s="2"/>
      <c r="AZ140" s="345"/>
      <c r="BA140" s="2"/>
      <c r="BB140" s="345"/>
      <c r="BC140" s="2"/>
      <c r="BD140" s="345"/>
      <c r="BE140" s="2"/>
      <c r="BF140" s="345"/>
      <c r="BG140" s="2"/>
      <c r="BH140" s="345"/>
      <c r="BI140" s="2"/>
      <c r="BJ140" s="345"/>
      <c r="BK140" s="2"/>
      <c r="BL140" s="345"/>
      <c r="BM140" s="2"/>
      <c r="BN140" s="345"/>
      <c r="BO140" s="2"/>
      <c r="BP140" s="345"/>
      <c r="BQ140" s="2"/>
      <c r="BR140" s="345"/>
      <c r="BS140" s="2"/>
      <c r="BT140" s="345"/>
      <c r="BU140" s="2"/>
      <c r="BV140" s="345"/>
      <c r="BW140" s="2"/>
      <c r="BX140" s="345"/>
      <c r="BY140" s="2"/>
      <c r="BZ140" s="345"/>
      <c r="CA140" s="2"/>
      <c r="CB140" s="345"/>
      <c r="CC140" s="2"/>
      <c r="CD140" s="345"/>
      <c r="CE140" s="2"/>
      <c r="CF140" s="345"/>
      <c r="CG140" s="2"/>
      <c r="CH140" s="345"/>
      <c r="CI140" s="2"/>
      <c r="CJ140" s="345"/>
      <c r="CK140" s="2"/>
      <c r="CL140" s="345"/>
      <c r="CM140" s="2"/>
      <c r="CN140" s="345"/>
      <c r="CO140" s="2"/>
      <c r="CP140" s="345"/>
      <c r="CQ140" s="2"/>
      <c r="CR140" s="345"/>
      <c r="CS140" s="2"/>
      <c r="CT140" s="345"/>
      <c r="CU140" s="2"/>
      <c r="CV140" s="345"/>
      <c r="CW140" s="2"/>
      <c r="CX140" s="345"/>
      <c r="CY140" s="2"/>
      <c r="CZ140" s="345"/>
      <c r="DA140" s="2"/>
      <c r="DB140" s="345"/>
      <c r="DC140" s="2"/>
      <c r="DD140" s="345"/>
      <c r="DE140" s="2"/>
      <c r="DF140" s="345"/>
      <c r="DG140" s="2"/>
      <c r="DH140" s="345"/>
      <c r="DI140" s="2"/>
      <c r="DJ140" s="345"/>
      <c r="DK140" s="2"/>
      <c r="DL140" s="345"/>
      <c r="DM140" s="2"/>
      <c r="DN140" s="345"/>
      <c r="DO140" s="2"/>
      <c r="DP140" s="345"/>
      <c r="DQ140" s="2"/>
      <c r="DR140" s="345"/>
      <c r="DS140" s="2"/>
      <c r="DT140" s="345"/>
      <c r="DU140" s="2"/>
      <c r="DV140" s="345"/>
      <c r="DW140" s="2"/>
      <c r="DX140" s="345"/>
      <c r="DY140" s="2"/>
      <c r="DZ140" s="345"/>
      <c r="EA140" s="2"/>
      <c r="EB140" s="345"/>
      <c r="EC140" s="2"/>
      <c r="ED140" s="1"/>
      <c r="EE140" s="87"/>
    </row>
    <row r="141" spans="2:135" ht="18" customHeight="1" x14ac:dyDescent="0.4">
      <c r="B141" s="651"/>
      <c r="C141" s="656"/>
      <c r="D141" s="26" t="s">
        <v>66</v>
      </c>
      <c r="E141" s="2"/>
      <c r="F141" s="340"/>
      <c r="G141" s="2"/>
      <c r="H141" s="345"/>
      <c r="I141" s="2"/>
      <c r="J141" s="345"/>
      <c r="K141" s="2"/>
      <c r="L141" s="345"/>
      <c r="M141" s="2"/>
      <c r="N141" s="345"/>
      <c r="O141" s="2"/>
      <c r="P141" s="345"/>
      <c r="Q141" s="2"/>
      <c r="R141" s="345"/>
      <c r="S141" s="2"/>
      <c r="T141" s="345"/>
      <c r="U141" s="2"/>
      <c r="V141" s="345"/>
      <c r="W141" s="2"/>
      <c r="X141" s="345"/>
      <c r="Y141" s="2"/>
      <c r="Z141" s="345"/>
      <c r="AA141" s="2"/>
      <c r="AB141" s="345"/>
      <c r="AC141" s="2"/>
      <c r="AD141" s="345"/>
      <c r="AE141" s="2"/>
      <c r="AF141" s="345"/>
      <c r="AG141" s="2"/>
      <c r="AH141" s="345"/>
      <c r="AI141" s="2"/>
      <c r="AJ141" s="340"/>
      <c r="AK141" s="2"/>
      <c r="AL141" s="345"/>
      <c r="AM141" s="2"/>
      <c r="AN141" s="345"/>
      <c r="AO141" s="2"/>
      <c r="AP141" s="345"/>
      <c r="AQ141" s="2"/>
      <c r="AR141" s="345"/>
      <c r="AS141" s="2"/>
      <c r="AT141" s="345"/>
      <c r="AU141" s="2"/>
      <c r="AV141" s="345"/>
      <c r="AW141" s="2"/>
      <c r="AX141" s="345"/>
      <c r="AY141" s="2"/>
      <c r="AZ141" s="345"/>
      <c r="BA141" s="2"/>
      <c r="BB141" s="345"/>
      <c r="BC141" s="2"/>
      <c r="BD141" s="345"/>
      <c r="BE141" s="2"/>
      <c r="BF141" s="345"/>
      <c r="BG141" s="2"/>
      <c r="BH141" s="345"/>
      <c r="BI141" s="2"/>
      <c r="BJ141" s="345"/>
      <c r="BK141" s="2"/>
      <c r="BL141" s="345"/>
      <c r="BM141" s="2"/>
      <c r="BN141" s="345"/>
      <c r="BO141" s="2"/>
      <c r="BP141" s="345"/>
      <c r="BQ141" s="2"/>
      <c r="BR141" s="345"/>
      <c r="BS141" s="2"/>
      <c r="BT141" s="345"/>
      <c r="BU141" s="2"/>
      <c r="BV141" s="345"/>
      <c r="BW141" s="2"/>
      <c r="BX141" s="345"/>
      <c r="BY141" s="2"/>
      <c r="BZ141" s="345"/>
      <c r="CA141" s="2"/>
      <c r="CB141" s="345"/>
      <c r="CC141" s="2"/>
      <c r="CD141" s="345"/>
      <c r="CE141" s="2"/>
      <c r="CF141" s="345"/>
      <c r="CG141" s="2"/>
      <c r="CH141" s="345"/>
      <c r="CI141" s="2"/>
      <c r="CJ141" s="345"/>
      <c r="CK141" s="2"/>
      <c r="CL141" s="345"/>
      <c r="CM141" s="2"/>
      <c r="CN141" s="345"/>
      <c r="CO141" s="2"/>
      <c r="CP141" s="345"/>
      <c r="CQ141" s="2"/>
      <c r="CR141" s="345"/>
      <c r="CS141" s="2"/>
      <c r="CT141" s="345"/>
      <c r="CU141" s="2"/>
      <c r="CV141" s="345"/>
      <c r="CW141" s="2"/>
      <c r="CX141" s="345"/>
      <c r="CY141" s="2"/>
      <c r="CZ141" s="345"/>
      <c r="DA141" s="2"/>
      <c r="DB141" s="345"/>
      <c r="DC141" s="2"/>
      <c r="DD141" s="345"/>
      <c r="DE141" s="2"/>
      <c r="DF141" s="345"/>
      <c r="DG141" s="2"/>
      <c r="DH141" s="345"/>
      <c r="DI141" s="2"/>
      <c r="DJ141" s="345"/>
      <c r="DK141" s="2"/>
      <c r="DL141" s="345"/>
      <c r="DM141" s="2"/>
      <c r="DN141" s="345"/>
      <c r="DO141" s="2"/>
      <c r="DP141" s="345"/>
      <c r="DQ141" s="2"/>
      <c r="DR141" s="345"/>
      <c r="DS141" s="2"/>
      <c r="DT141" s="345"/>
      <c r="DU141" s="2"/>
      <c r="DV141" s="345"/>
      <c r="DW141" s="2"/>
      <c r="DX141" s="345"/>
      <c r="DY141" s="2"/>
      <c r="DZ141" s="345"/>
      <c r="EA141" s="2"/>
      <c r="EB141" s="345"/>
      <c r="EC141" s="2"/>
      <c r="ED141" s="1"/>
      <c r="EE141" s="87"/>
    </row>
    <row r="142" spans="2:135" ht="18" customHeight="1" x14ac:dyDescent="0.4">
      <c r="B142" s="651"/>
      <c r="C142" s="656"/>
      <c r="D142" s="26" t="s">
        <v>47</v>
      </c>
      <c r="E142" s="2"/>
      <c r="F142" s="340"/>
      <c r="G142" s="2"/>
      <c r="H142" s="345"/>
      <c r="I142" s="2"/>
      <c r="J142" s="345"/>
      <c r="K142" s="2"/>
      <c r="L142" s="345"/>
      <c r="M142" s="2"/>
      <c r="N142" s="345"/>
      <c r="O142" s="2"/>
      <c r="P142" s="345"/>
      <c r="Q142" s="2"/>
      <c r="R142" s="345"/>
      <c r="S142" s="2"/>
      <c r="T142" s="345"/>
      <c r="U142" s="2"/>
      <c r="V142" s="345"/>
      <c r="W142" s="2"/>
      <c r="X142" s="345"/>
      <c r="Y142" s="2"/>
      <c r="Z142" s="345"/>
      <c r="AA142" s="2"/>
      <c r="AB142" s="345"/>
      <c r="AC142" s="2"/>
      <c r="AD142" s="345"/>
      <c r="AE142" s="2"/>
      <c r="AF142" s="345"/>
      <c r="AG142" s="2"/>
      <c r="AH142" s="345"/>
      <c r="AI142" s="2"/>
      <c r="AJ142" s="340"/>
      <c r="AK142" s="2"/>
      <c r="AL142" s="345"/>
      <c r="AM142" s="2"/>
      <c r="AN142" s="345"/>
      <c r="AO142" s="2"/>
      <c r="AP142" s="345"/>
      <c r="AQ142" s="2"/>
      <c r="AR142" s="345"/>
      <c r="AS142" s="2"/>
      <c r="AT142" s="345"/>
      <c r="AU142" s="2"/>
      <c r="AV142" s="345"/>
      <c r="AW142" s="2"/>
      <c r="AX142" s="345"/>
      <c r="AY142" s="2"/>
      <c r="AZ142" s="345"/>
      <c r="BA142" s="2"/>
      <c r="BB142" s="345"/>
      <c r="BC142" s="2"/>
      <c r="BD142" s="345"/>
      <c r="BE142" s="2"/>
      <c r="BF142" s="345"/>
      <c r="BG142" s="2"/>
      <c r="BH142" s="345"/>
      <c r="BI142" s="2"/>
      <c r="BJ142" s="345"/>
      <c r="BK142" s="2"/>
      <c r="BL142" s="345"/>
      <c r="BM142" s="2"/>
      <c r="BN142" s="345"/>
      <c r="BO142" s="2"/>
      <c r="BP142" s="345"/>
      <c r="BQ142" s="2"/>
      <c r="BR142" s="345"/>
      <c r="BS142" s="2"/>
      <c r="BT142" s="345"/>
      <c r="BU142" s="2"/>
      <c r="BV142" s="345"/>
      <c r="BW142" s="2"/>
      <c r="BX142" s="345"/>
      <c r="BY142" s="2"/>
      <c r="BZ142" s="345"/>
      <c r="CA142" s="2"/>
      <c r="CB142" s="345"/>
      <c r="CC142" s="2"/>
      <c r="CD142" s="345"/>
      <c r="CE142" s="2"/>
      <c r="CF142" s="345"/>
      <c r="CG142" s="2"/>
      <c r="CH142" s="345"/>
      <c r="CI142" s="2"/>
      <c r="CJ142" s="345"/>
      <c r="CK142" s="2"/>
      <c r="CL142" s="345"/>
      <c r="CM142" s="2"/>
      <c r="CN142" s="345"/>
      <c r="CO142" s="2"/>
      <c r="CP142" s="345"/>
      <c r="CQ142" s="2"/>
      <c r="CR142" s="345"/>
      <c r="CS142" s="2"/>
      <c r="CT142" s="345"/>
      <c r="CU142" s="2"/>
      <c r="CV142" s="345"/>
      <c r="CW142" s="2"/>
      <c r="CX142" s="345"/>
      <c r="CY142" s="2"/>
      <c r="CZ142" s="345"/>
      <c r="DA142" s="2"/>
      <c r="DB142" s="345"/>
      <c r="DC142" s="2"/>
      <c r="DD142" s="345"/>
      <c r="DE142" s="2"/>
      <c r="DF142" s="345"/>
      <c r="DG142" s="2"/>
      <c r="DH142" s="345"/>
      <c r="DI142" s="2"/>
      <c r="DJ142" s="345"/>
      <c r="DK142" s="2"/>
      <c r="DL142" s="345"/>
      <c r="DM142" s="2"/>
      <c r="DN142" s="345"/>
      <c r="DO142" s="2"/>
      <c r="DP142" s="345"/>
      <c r="DQ142" s="2"/>
      <c r="DR142" s="345"/>
      <c r="DS142" s="2"/>
      <c r="DT142" s="345"/>
      <c r="DU142" s="2"/>
      <c r="DV142" s="345"/>
      <c r="DW142" s="2"/>
      <c r="DX142" s="345"/>
      <c r="DY142" s="2"/>
      <c r="DZ142" s="345"/>
      <c r="EA142" s="2"/>
      <c r="EB142" s="345"/>
      <c r="EC142" s="2"/>
      <c r="ED142" s="1"/>
      <c r="EE142" s="87"/>
    </row>
    <row r="143" spans="2:135" ht="18" customHeight="1" x14ac:dyDescent="0.4">
      <c r="B143" s="651"/>
      <c r="C143" s="656"/>
      <c r="D143" s="26" t="s">
        <v>48</v>
      </c>
      <c r="E143" s="2"/>
      <c r="F143" s="340"/>
      <c r="G143" s="2"/>
      <c r="H143" s="345"/>
      <c r="I143" s="2"/>
      <c r="J143" s="345"/>
      <c r="K143" s="2"/>
      <c r="L143" s="345"/>
      <c r="M143" s="2"/>
      <c r="N143" s="345"/>
      <c r="O143" s="2"/>
      <c r="P143" s="345"/>
      <c r="Q143" s="2"/>
      <c r="R143" s="345"/>
      <c r="S143" s="2"/>
      <c r="T143" s="345"/>
      <c r="U143" s="2"/>
      <c r="V143" s="345"/>
      <c r="W143" s="2"/>
      <c r="X143" s="345"/>
      <c r="Y143" s="2"/>
      <c r="Z143" s="345"/>
      <c r="AA143" s="2"/>
      <c r="AB143" s="345"/>
      <c r="AC143" s="2"/>
      <c r="AD143" s="345"/>
      <c r="AE143" s="2"/>
      <c r="AF143" s="345"/>
      <c r="AG143" s="2"/>
      <c r="AH143" s="345"/>
      <c r="AI143" s="2"/>
      <c r="AJ143" s="340"/>
      <c r="AK143" s="2"/>
      <c r="AL143" s="345"/>
      <c r="AM143" s="2"/>
      <c r="AN143" s="345"/>
      <c r="AO143" s="2"/>
      <c r="AP143" s="345"/>
      <c r="AQ143" s="2"/>
      <c r="AR143" s="345"/>
      <c r="AS143" s="2"/>
      <c r="AT143" s="345"/>
      <c r="AU143" s="2"/>
      <c r="AV143" s="345"/>
      <c r="AW143" s="2"/>
      <c r="AX143" s="345"/>
      <c r="AY143" s="2"/>
      <c r="AZ143" s="345"/>
      <c r="BA143" s="2"/>
      <c r="BB143" s="345"/>
      <c r="BC143" s="2"/>
      <c r="BD143" s="345"/>
      <c r="BE143" s="2"/>
      <c r="BF143" s="345"/>
      <c r="BG143" s="2"/>
      <c r="BH143" s="345"/>
      <c r="BI143" s="2"/>
      <c r="BJ143" s="345"/>
      <c r="BK143" s="2"/>
      <c r="BL143" s="345"/>
      <c r="BM143" s="2"/>
      <c r="BN143" s="345"/>
      <c r="BO143" s="2"/>
      <c r="BP143" s="345"/>
      <c r="BQ143" s="2"/>
      <c r="BR143" s="345"/>
      <c r="BS143" s="2"/>
      <c r="BT143" s="345"/>
      <c r="BU143" s="2"/>
      <c r="BV143" s="345"/>
      <c r="BW143" s="2"/>
      <c r="BX143" s="345"/>
      <c r="BY143" s="2"/>
      <c r="BZ143" s="345"/>
      <c r="CA143" s="2"/>
      <c r="CB143" s="345"/>
      <c r="CC143" s="2"/>
      <c r="CD143" s="345"/>
      <c r="CE143" s="2"/>
      <c r="CF143" s="345"/>
      <c r="CG143" s="2"/>
      <c r="CH143" s="345"/>
      <c r="CI143" s="2"/>
      <c r="CJ143" s="345"/>
      <c r="CK143" s="2"/>
      <c r="CL143" s="345"/>
      <c r="CM143" s="2"/>
      <c r="CN143" s="345"/>
      <c r="CO143" s="2"/>
      <c r="CP143" s="345"/>
      <c r="CQ143" s="2"/>
      <c r="CR143" s="345"/>
      <c r="CS143" s="2"/>
      <c r="CT143" s="345"/>
      <c r="CU143" s="2"/>
      <c r="CV143" s="345"/>
      <c r="CW143" s="2"/>
      <c r="CX143" s="345"/>
      <c r="CY143" s="2"/>
      <c r="CZ143" s="345"/>
      <c r="DA143" s="2"/>
      <c r="DB143" s="345"/>
      <c r="DC143" s="2"/>
      <c r="DD143" s="345"/>
      <c r="DE143" s="2"/>
      <c r="DF143" s="345"/>
      <c r="DG143" s="2"/>
      <c r="DH143" s="345"/>
      <c r="DI143" s="2"/>
      <c r="DJ143" s="345"/>
      <c r="DK143" s="2"/>
      <c r="DL143" s="345"/>
      <c r="DM143" s="2"/>
      <c r="DN143" s="345"/>
      <c r="DO143" s="2"/>
      <c r="DP143" s="345"/>
      <c r="DQ143" s="2"/>
      <c r="DR143" s="345"/>
      <c r="DS143" s="2"/>
      <c r="DT143" s="345"/>
      <c r="DU143" s="2"/>
      <c r="DV143" s="345"/>
      <c r="DW143" s="2"/>
      <c r="DX143" s="345"/>
      <c r="DY143" s="2"/>
      <c r="DZ143" s="345"/>
      <c r="EA143" s="2"/>
      <c r="EB143" s="345"/>
      <c r="EC143" s="2"/>
      <c r="ED143" s="1"/>
      <c r="EE143" s="87"/>
    </row>
    <row r="144" spans="2:135" ht="18" customHeight="1" x14ac:dyDescent="0.4">
      <c r="B144" s="651"/>
      <c r="C144" s="656"/>
      <c r="D144" s="26" t="s">
        <v>49</v>
      </c>
      <c r="E144" s="2"/>
      <c r="F144" s="340"/>
      <c r="G144" s="2"/>
      <c r="H144" s="345"/>
      <c r="I144" s="2"/>
      <c r="J144" s="345"/>
      <c r="K144" s="2"/>
      <c r="L144" s="345"/>
      <c r="M144" s="2"/>
      <c r="N144" s="345"/>
      <c r="O144" s="2"/>
      <c r="P144" s="345"/>
      <c r="Q144" s="2"/>
      <c r="R144" s="345"/>
      <c r="S144" s="2"/>
      <c r="T144" s="345"/>
      <c r="U144" s="2"/>
      <c r="V144" s="345"/>
      <c r="W144" s="2"/>
      <c r="X144" s="345"/>
      <c r="Y144" s="2"/>
      <c r="Z144" s="345"/>
      <c r="AA144" s="2"/>
      <c r="AB144" s="345"/>
      <c r="AC144" s="2"/>
      <c r="AD144" s="345"/>
      <c r="AE144" s="2"/>
      <c r="AF144" s="345"/>
      <c r="AG144" s="2"/>
      <c r="AH144" s="345"/>
      <c r="AI144" s="2"/>
      <c r="AJ144" s="340"/>
      <c r="AK144" s="2"/>
      <c r="AL144" s="345"/>
      <c r="AM144" s="2"/>
      <c r="AN144" s="345"/>
      <c r="AO144" s="2"/>
      <c r="AP144" s="345"/>
      <c r="AQ144" s="2"/>
      <c r="AR144" s="345"/>
      <c r="AS144" s="2"/>
      <c r="AT144" s="345"/>
      <c r="AU144" s="2"/>
      <c r="AV144" s="345"/>
      <c r="AW144" s="2"/>
      <c r="AX144" s="345"/>
      <c r="AY144" s="2"/>
      <c r="AZ144" s="345"/>
      <c r="BA144" s="2"/>
      <c r="BB144" s="345"/>
      <c r="BC144" s="2"/>
      <c r="BD144" s="345"/>
      <c r="BE144" s="2"/>
      <c r="BF144" s="345"/>
      <c r="BG144" s="2"/>
      <c r="BH144" s="345"/>
      <c r="BI144" s="2"/>
      <c r="BJ144" s="345"/>
      <c r="BK144" s="2"/>
      <c r="BL144" s="345"/>
      <c r="BM144" s="2"/>
      <c r="BN144" s="345"/>
      <c r="BO144" s="2"/>
      <c r="BP144" s="345"/>
      <c r="BQ144" s="2"/>
      <c r="BR144" s="345"/>
      <c r="BS144" s="2"/>
      <c r="BT144" s="345"/>
      <c r="BU144" s="2"/>
      <c r="BV144" s="345"/>
      <c r="BW144" s="2"/>
      <c r="BX144" s="345"/>
      <c r="BY144" s="2"/>
      <c r="BZ144" s="345"/>
      <c r="CA144" s="2"/>
      <c r="CB144" s="345"/>
      <c r="CC144" s="2"/>
      <c r="CD144" s="345"/>
      <c r="CE144" s="2"/>
      <c r="CF144" s="345"/>
      <c r="CG144" s="2"/>
      <c r="CH144" s="345"/>
      <c r="CI144" s="2"/>
      <c r="CJ144" s="345"/>
      <c r="CK144" s="2"/>
      <c r="CL144" s="345"/>
      <c r="CM144" s="2"/>
      <c r="CN144" s="345"/>
      <c r="CO144" s="2"/>
      <c r="CP144" s="345"/>
      <c r="CQ144" s="2"/>
      <c r="CR144" s="345"/>
      <c r="CS144" s="2"/>
      <c r="CT144" s="345"/>
      <c r="CU144" s="2"/>
      <c r="CV144" s="345"/>
      <c r="CW144" s="2"/>
      <c r="CX144" s="345"/>
      <c r="CY144" s="2"/>
      <c r="CZ144" s="345"/>
      <c r="DA144" s="2"/>
      <c r="DB144" s="345"/>
      <c r="DC144" s="2"/>
      <c r="DD144" s="345"/>
      <c r="DE144" s="2"/>
      <c r="DF144" s="345"/>
      <c r="DG144" s="2"/>
      <c r="DH144" s="345"/>
      <c r="DI144" s="2"/>
      <c r="DJ144" s="345"/>
      <c r="DK144" s="2"/>
      <c r="DL144" s="345"/>
      <c r="DM144" s="2"/>
      <c r="DN144" s="345"/>
      <c r="DO144" s="2"/>
      <c r="DP144" s="345"/>
      <c r="DQ144" s="2"/>
      <c r="DR144" s="345"/>
      <c r="DS144" s="2"/>
      <c r="DT144" s="345"/>
      <c r="DU144" s="2"/>
      <c r="DV144" s="345"/>
      <c r="DW144" s="2"/>
      <c r="DX144" s="345"/>
      <c r="DY144" s="2"/>
      <c r="DZ144" s="345"/>
      <c r="EA144" s="2"/>
      <c r="EB144" s="345"/>
      <c r="EC144" s="2"/>
      <c r="ED144" s="1"/>
      <c r="EE144" s="87"/>
    </row>
    <row r="145" spans="2:135" ht="18" customHeight="1" x14ac:dyDescent="0.4">
      <c r="B145" s="651"/>
      <c r="C145" s="656"/>
      <c r="D145" s="26" t="s">
        <v>65</v>
      </c>
      <c r="E145" s="2"/>
      <c r="F145" s="340"/>
      <c r="G145" s="2"/>
      <c r="H145" s="345"/>
      <c r="I145" s="2"/>
      <c r="J145" s="345"/>
      <c r="K145" s="2"/>
      <c r="L145" s="345"/>
      <c r="M145" s="2"/>
      <c r="N145" s="345"/>
      <c r="O145" s="2"/>
      <c r="P145" s="345"/>
      <c r="Q145" s="2"/>
      <c r="R145" s="345"/>
      <c r="S145" s="2"/>
      <c r="T145" s="345"/>
      <c r="U145" s="2"/>
      <c r="V145" s="345"/>
      <c r="W145" s="2"/>
      <c r="X145" s="345"/>
      <c r="Y145" s="2"/>
      <c r="Z145" s="345"/>
      <c r="AA145" s="2"/>
      <c r="AB145" s="345"/>
      <c r="AC145" s="2"/>
      <c r="AD145" s="345"/>
      <c r="AE145" s="2"/>
      <c r="AF145" s="345"/>
      <c r="AG145" s="2"/>
      <c r="AH145" s="345"/>
      <c r="AI145" s="2"/>
      <c r="AJ145" s="340"/>
      <c r="AK145" s="2"/>
      <c r="AL145" s="345"/>
      <c r="AM145" s="2"/>
      <c r="AN145" s="345"/>
      <c r="AO145" s="2"/>
      <c r="AP145" s="345"/>
      <c r="AQ145" s="2"/>
      <c r="AR145" s="345"/>
      <c r="AS145" s="2"/>
      <c r="AT145" s="345"/>
      <c r="AU145" s="2"/>
      <c r="AV145" s="345"/>
      <c r="AW145" s="2"/>
      <c r="AX145" s="345"/>
      <c r="AY145" s="2"/>
      <c r="AZ145" s="345"/>
      <c r="BA145" s="2"/>
      <c r="BB145" s="345"/>
      <c r="BC145" s="2"/>
      <c r="BD145" s="345"/>
      <c r="BE145" s="2"/>
      <c r="BF145" s="345"/>
      <c r="BG145" s="2"/>
      <c r="BH145" s="345"/>
      <c r="BI145" s="2"/>
      <c r="BJ145" s="345"/>
      <c r="BK145" s="2"/>
      <c r="BL145" s="345"/>
      <c r="BM145" s="2"/>
      <c r="BN145" s="345"/>
      <c r="BO145" s="2"/>
      <c r="BP145" s="345"/>
      <c r="BQ145" s="2"/>
      <c r="BR145" s="345"/>
      <c r="BS145" s="2"/>
      <c r="BT145" s="345"/>
      <c r="BU145" s="2"/>
      <c r="BV145" s="345"/>
      <c r="BW145" s="2"/>
      <c r="BX145" s="345"/>
      <c r="BY145" s="2"/>
      <c r="BZ145" s="345"/>
      <c r="CA145" s="2"/>
      <c r="CB145" s="345"/>
      <c r="CC145" s="2"/>
      <c r="CD145" s="345"/>
      <c r="CE145" s="2"/>
      <c r="CF145" s="345"/>
      <c r="CG145" s="2"/>
      <c r="CH145" s="345"/>
      <c r="CI145" s="2"/>
      <c r="CJ145" s="345"/>
      <c r="CK145" s="2"/>
      <c r="CL145" s="345"/>
      <c r="CM145" s="2"/>
      <c r="CN145" s="345"/>
      <c r="CO145" s="2"/>
      <c r="CP145" s="345"/>
      <c r="CQ145" s="2"/>
      <c r="CR145" s="345"/>
      <c r="CS145" s="2"/>
      <c r="CT145" s="345"/>
      <c r="CU145" s="2"/>
      <c r="CV145" s="345"/>
      <c r="CW145" s="2"/>
      <c r="CX145" s="345"/>
      <c r="CY145" s="2"/>
      <c r="CZ145" s="345"/>
      <c r="DA145" s="2"/>
      <c r="DB145" s="345"/>
      <c r="DC145" s="2"/>
      <c r="DD145" s="345"/>
      <c r="DE145" s="2"/>
      <c r="DF145" s="345"/>
      <c r="DG145" s="2"/>
      <c r="DH145" s="345"/>
      <c r="DI145" s="2"/>
      <c r="DJ145" s="345"/>
      <c r="DK145" s="2"/>
      <c r="DL145" s="345"/>
      <c r="DM145" s="2"/>
      <c r="DN145" s="345"/>
      <c r="DO145" s="2"/>
      <c r="DP145" s="345"/>
      <c r="DQ145" s="2"/>
      <c r="DR145" s="345"/>
      <c r="DS145" s="2"/>
      <c r="DT145" s="345"/>
      <c r="DU145" s="2"/>
      <c r="DV145" s="345"/>
      <c r="DW145" s="2"/>
      <c r="DX145" s="345"/>
      <c r="DY145" s="2"/>
      <c r="DZ145" s="345"/>
      <c r="EA145" s="2"/>
      <c r="EB145" s="345"/>
      <c r="EC145" s="2"/>
      <c r="ED145" s="1"/>
      <c r="EE145" s="87"/>
    </row>
    <row r="146" spans="2:135" ht="18" customHeight="1" thickBot="1" x14ac:dyDescent="0.45">
      <c r="B146" s="653"/>
      <c r="C146" s="657"/>
      <c r="D146" s="439" t="s">
        <v>50</v>
      </c>
      <c r="E146" s="440"/>
      <c r="F146" s="441"/>
      <c r="G146" s="440"/>
      <c r="H146" s="442"/>
      <c r="I146" s="440"/>
      <c r="J146" s="442"/>
      <c r="K146" s="440"/>
      <c r="L146" s="442"/>
      <c r="M146" s="440"/>
      <c r="N146" s="442"/>
      <c r="O146" s="440"/>
      <c r="P146" s="442"/>
      <c r="Q146" s="440"/>
      <c r="R146" s="442"/>
      <c r="S146" s="440"/>
      <c r="T146" s="442"/>
      <c r="U146" s="440"/>
      <c r="V146" s="442"/>
      <c r="W146" s="440"/>
      <c r="X146" s="442"/>
      <c r="Y146" s="440"/>
      <c r="Z146" s="442"/>
      <c r="AA146" s="440"/>
      <c r="AB146" s="442"/>
      <c r="AC146" s="440"/>
      <c r="AD146" s="442"/>
      <c r="AE146" s="440"/>
      <c r="AF146" s="442"/>
      <c r="AG146" s="440"/>
      <c r="AH146" s="442"/>
      <c r="AI146" s="440"/>
      <c r="AJ146" s="441"/>
      <c r="AK146" s="440"/>
      <c r="AL146" s="442"/>
      <c r="AM146" s="440"/>
      <c r="AN146" s="442"/>
      <c r="AO146" s="440"/>
      <c r="AP146" s="442"/>
      <c r="AQ146" s="440"/>
      <c r="AR146" s="442"/>
      <c r="AS146" s="440"/>
      <c r="AT146" s="442"/>
      <c r="AU146" s="440"/>
      <c r="AV146" s="442"/>
      <c r="AW146" s="440"/>
      <c r="AX146" s="442"/>
      <c r="AY146" s="440"/>
      <c r="AZ146" s="442"/>
      <c r="BA146" s="440"/>
      <c r="BB146" s="442"/>
      <c r="BC146" s="440"/>
      <c r="BD146" s="442"/>
      <c r="BE146" s="440"/>
      <c r="BF146" s="442"/>
      <c r="BG146" s="440"/>
      <c r="BH146" s="442"/>
      <c r="BI146" s="440"/>
      <c r="BJ146" s="442"/>
      <c r="BK146" s="440"/>
      <c r="BL146" s="442"/>
      <c r="BM146" s="440"/>
      <c r="BN146" s="442"/>
      <c r="BO146" s="440"/>
      <c r="BP146" s="442"/>
      <c r="BQ146" s="440"/>
      <c r="BR146" s="442"/>
      <c r="BS146" s="440"/>
      <c r="BT146" s="442"/>
      <c r="BU146" s="440"/>
      <c r="BV146" s="442"/>
      <c r="BW146" s="440"/>
      <c r="BX146" s="442"/>
      <c r="BY146" s="440"/>
      <c r="BZ146" s="442"/>
      <c r="CA146" s="440"/>
      <c r="CB146" s="442"/>
      <c r="CC146" s="440"/>
      <c r="CD146" s="442"/>
      <c r="CE146" s="440"/>
      <c r="CF146" s="442"/>
      <c r="CG146" s="440"/>
      <c r="CH146" s="442"/>
      <c r="CI146" s="440"/>
      <c r="CJ146" s="442"/>
      <c r="CK146" s="440"/>
      <c r="CL146" s="442"/>
      <c r="CM146" s="440"/>
      <c r="CN146" s="442"/>
      <c r="CO146" s="440"/>
      <c r="CP146" s="442"/>
      <c r="CQ146" s="440"/>
      <c r="CR146" s="442"/>
      <c r="CS146" s="440"/>
      <c r="CT146" s="442"/>
      <c r="CU146" s="440"/>
      <c r="CV146" s="442"/>
      <c r="CW146" s="440"/>
      <c r="CX146" s="442"/>
      <c r="CY146" s="440"/>
      <c r="CZ146" s="442"/>
      <c r="DA146" s="440"/>
      <c r="DB146" s="442"/>
      <c r="DC146" s="440"/>
      <c r="DD146" s="442"/>
      <c r="DE146" s="440"/>
      <c r="DF146" s="442"/>
      <c r="DG146" s="440"/>
      <c r="DH146" s="442"/>
      <c r="DI146" s="440"/>
      <c r="DJ146" s="442"/>
      <c r="DK146" s="440"/>
      <c r="DL146" s="442"/>
      <c r="DM146" s="440"/>
      <c r="DN146" s="442"/>
      <c r="DO146" s="440"/>
      <c r="DP146" s="442"/>
      <c r="DQ146" s="440"/>
      <c r="DR146" s="442"/>
      <c r="DS146" s="440"/>
      <c r="DT146" s="442"/>
      <c r="DU146" s="440"/>
      <c r="DV146" s="442"/>
      <c r="DW146" s="440"/>
      <c r="DX146" s="442"/>
      <c r="DY146" s="440"/>
      <c r="DZ146" s="442"/>
      <c r="EA146" s="440"/>
      <c r="EB146" s="442"/>
      <c r="EC146" s="440"/>
      <c r="ED146" s="443"/>
      <c r="EE146" s="87"/>
    </row>
    <row r="147" spans="2:135" ht="18" customHeight="1" x14ac:dyDescent="0.4">
      <c r="B147" s="649" t="s">
        <v>287</v>
      </c>
      <c r="C147" s="655"/>
      <c r="D147" s="234" t="s">
        <v>266</v>
      </c>
      <c r="E147" s="444"/>
      <c r="F147" s="445"/>
      <c r="G147" s="444"/>
      <c r="H147" s="446"/>
      <c r="I147" s="444"/>
      <c r="J147" s="446"/>
      <c r="K147" s="444"/>
      <c r="L147" s="446"/>
      <c r="M147" s="444"/>
      <c r="N147" s="446"/>
      <c r="O147" s="444"/>
      <c r="P147" s="446"/>
      <c r="Q147" s="444"/>
      <c r="R147" s="446"/>
      <c r="S147" s="444"/>
      <c r="T147" s="446"/>
      <c r="U147" s="444"/>
      <c r="V147" s="446"/>
      <c r="W147" s="444"/>
      <c r="X147" s="446"/>
      <c r="Y147" s="444"/>
      <c r="Z147" s="446"/>
      <c r="AA147" s="444"/>
      <c r="AB147" s="446"/>
      <c r="AC147" s="444"/>
      <c r="AD147" s="446"/>
      <c r="AE147" s="444"/>
      <c r="AF147" s="446"/>
      <c r="AG147" s="444"/>
      <c r="AH147" s="446"/>
      <c r="AI147" s="444"/>
      <c r="AJ147" s="445"/>
      <c r="AK147" s="444"/>
      <c r="AL147" s="446"/>
      <c r="AM147" s="444"/>
      <c r="AN147" s="446"/>
      <c r="AO147" s="444"/>
      <c r="AP147" s="446"/>
      <c r="AQ147" s="444"/>
      <c r="AR147" s="446"/>
      <c r="AS147" s="444"/>
      <c r="AT147" s="446"/>
      <c r="AU147" s="444"/>
      <c r="AV147" s="446"/>
      <c r="AW147" s="444"/>
      <c r="AX147" s="446"/>
      <c r="AY147" s="444"/>
      <c r="AZ147" s="446"/>
      <c r="BA147" s="444"/>
      <c r="BB147" s="446"/>
      <c r="BC147" s="444"/>
      <c r="BD147" s="446"/>
      <c r="BE147" s="444"/>
      <c r="BF147" s="446"/>
      <c r="BG147" s="444"/>
      <c r="BH147" s="446"/>
      <c r="BI147" s="444"/>
      <c r="BJ147" s="446"/>
      <c r="BK147" s="444"/>
      <c r="BL147" s="446"/>
      <c r="BM147" s="444"/>
      <c r="BN147" s="446"/>
      <c r="BO147" s="444"/>
      <c r="BP147" s="446"/>
      <c r="BQ147" s="444"/>
      <c r="BR147" s="446"/>
      <c r="BS147" s="444"/>
      <c r="BT147" s="446"/>
      <c r="BU147" s="444"/>
      <c r="BV147" s="446"/>
      <c r="BW147" s="444"/>
      <c r="BX147" s="446"/>
      <c r="BY147" s="444"/>
      <c r="BZ147" s="446"/>
      <c r="CA147" s="444"/>
      <c r="CB147" s="446"/>
      <c r="CC147" s="444"/>
      <c r="CD147" s="446"/>
      <c r="CE147" s="444"/>
      <c r="CF147" s="446"/>
      <c r="CG147" s="444"/>
      <c r="CH147" s="446"/>
      <c r="CI147" s="444"/>
      <c r="CJ147" s="446"/>
      <c r="CK147" s="444"/>
      <c r="CL147" s="446"/>
      <c r="CM147" s="444"/>
      <c r="CN147" s="446"/>
      <c r="CO147" s="444"/>
      <c r="CP147" s="446"/>
      <c r="CQ147" s="444"/>
      <c r="CR147" s="446"/>
      <c r="CS147" s="444"/>
      <c r="CT147" s="446"/>
      <c r="CU147" s="444"/>
      <c r="CV147" s="446"/>
      <c r="CW147" s="444"/>
      <c r="CX147" s="446"/>
      <c r="CY147" s="444"/>
      <c r="CZ147" s="446"/>
      <c r="DA147" s="444"/>
      <c r="DB147" s="446"/>
      <c r="DC147" s="444"/>
      <c r="DD147" s="446"/>
      <c r="DE147" s="444"/>
      <c r="DF147" s="446"/>
      <c r="DG147" s="444"/>
      <c r="DH147" s="446"/>
      <c r="DI147" s="444"/>
      <c r="DJ147" s="446"/>
      <c r="DK147" s="444"/>
      <c r="DL147" s="446"/>
      <c r="DM147" s="444"/>
      <c r="DN147" s="446"/>
      <c r="DO147" s="444"/>
      <c r="DP147" s="446"/>
      <c r="DQ147" s="444"/>
      <c r="DR147" s="446"/>
      <c r="DS147" s="444"/>
      <c r="DT147" s="446"/>
      <c r="DU147" s="444"/>
      <c r="DV147" s="446"/>
      <c r="DW147" s="444"/>
      <c r="DX147" s="446"/>
      <c r="DY147" s="444"/>
      <c r="DZ147" s="446"/>
      <c r="EA147" s="444"/>
      <c r="EB147" s="446"/>
      <c r="EC147" s="444"/>
      <c r="ED147" s="447"/>
      <c r="EE147" s="87"/>
    </row>
    <row r="148" spans="2:135" ht="18" customHeight="1" x14ac:dyDescent="0.4">
      <c r="B148" s="651"/>
      <c r="C148" s="656"/>
      <c r="D148" s="235" t="s">
        <v>435</v>
      </c>
      <c r="E148" s="274"/>
      <c r="F148" s="341"/>
      <c r="G148" s="274"/>
      <c r="H148" s="346"/>
      <c r="I148" s="274"/>
      <c r="J148" s="346"/>
      <c r="K148" s="274"/>
      <c r="L148" s="346"/>
      <c r="M148" s="274"/>
      <c r="N148" s="346"/>
      <c r="O148" s="274"/>
      <c r="P148" s="346"/>
      <c r="Q148" s="274"/>
      <c r="R148" s="346"/>
      <c r="S148" s="274"/>
      <c r="T148" s="346"/>
      <c r="U148" s="274"/>
      <c r="V148" s="346"/>
      <c r="W148" s="274"/>
      <c r="X148" s="346"/>
      <c r="Y148" s="274"/>
      <c r="Z148" s="346"/>
      <c r="AA148" s="274"/>
      <c r="AB148" s="346"/>
      <c r="AC148" s="274"/>
      <c r="AD148" s="346"/>
      <c r="AE148" s="274"/>
      <c r="AF148" s="346"/>
      <c r="AG148" s="274"/>
      <c r="AH148" s="346"/>
      <c r="AI148" s="274"/>
      <c r="AJ148" s="341"/>
      <c r="AK148" s="274"/>
      <c r="AL148" s="346"/>
      <c r="AM148" s="274"/>
      <c r="AN148" s="346"/>
      <c r="AO148" s="274"/>
      <c r="AP148" s="346"/>
      <c r="AQ148" s="274"/>
      <c r="AR148" s="346"/>
      <c r="AS148" s="274"/>
      <c r="AT148" s="346"/>
      <c r="AU148" s="274"/>
      <c r="AV148" s="346"/>
      <c r="AW148" s="274"/>
      <c r="AX148" s="346"/>
      <c r="AY148" s="274"/>
      <c r="AZ148" s="346"/>
      <c r="BA148" s="274"/>
      <c r="BB148" s="346"/>
      <c r="BC148" s="274"/>
      <c r="BD148" s="346"/>
      <c r="BE148" s="274"/>
      <c r="BF148" s="346"/>
      <c r="BG148" s="274"/>
      <c r="BH148" s="346"/>
      <c r="BI148" s="274"/>
      <c r="BJ148" s="346"/>
      <c r="BK148" s="274"/>
      <c r="BL148" s="346"/>
      <c r="BM148" s="274"/>
      <c r="BN148" s="346"/>
      <c r="BO148" s="274"/>
      <c r="BP148" s="346"/>
      <c r="BQ148" s="274"/>
      <c r="BR148" s="346"/>
      <c r="BS148" s="274"/>
      <c r="BT148" s="346"/>
      <c r="BU148" s="274"/>
      <c r="BV148" s="346"/>
      <c r="BW148" s="274"/>
      <c r="BX148" s="346"/>
      <c r="BY148" s="274"/>
      <c r="BZ148" s="346"/>
      <c r="CA148" s="274"/>
      <c r="CB148" s="346"/>
      <c r="CC148" s="274"/>
      <c r="CD148" s="346"/>
      <c r="CE148" s="274"/>
      <c r="CF148" s="346"/>
      <c r="CG148" s="274"/>
      <c r="CH148" s="346"/>
      <c r="CI148" s="274"/>
      <c r="CJ148" s="346"/>
      <c r="CK148" s="274"/>
      <c r="CL148" s="346"/>
      <c r="CM148" s="274"/>
      <c r="CN148" s="346"/>
      <c r="CO148" s="274"/>
      <c r="CP148" s="346"/>
      <c r="CQ148" s="274"/>
      <c r="CR148" s="346"/>
      <c r="CS148" s="274"/>
      <c r="CT148" s="346"/>
      <c r="CU148" s="274"/>
      <c r="CV148" s="346"/>
      <c r="CW148" s="274"/>
      <c r="CX148" s="346"/>
      <c r="CY148" s="274"/>
      <c r="CZ148" s="346"/>
      <c r="DA148" s="274"/>
      <c r="DB148" s="346"/>
      <c r="DC148" s="274"/>
      <c r="DD148" s="346"/>
      <c r="DE148" s="274"/>
      <c r="DF148" s="346"/>
      <c r="DG148" s="274"/>
      <c r="DH148" s="346"/>
      <c r="DI148" s="274"/>
      <c r="DJ148" s="346"/>
      <c r="DK148" s="274"/>
      <c r="DL148" s="346"/>
      <c r="DM148" s="274"/>
      <c r="DN148" s="346"/>
      <c r="DO148" s="274"/>
      <c r="DP148" s="346"/>
      <c r="DQ148" s="274"/>
      <c r="DR148" s="346"/>
      <c r="DS148" s="274"/>
      <c r="DT148" s="346"/>
      <c r="DU148" s="274"/>
      <c r="DV148" s="346"/>
      <c r="DW148" s="274"/>
      <c r="DX148" s="346"/>
      <c r="DY148" s="274"/>
      <c r="DZ148" s="346"/>
      <c r="EA148" s="274"/>
      <c r="EB148" s="346"/>
      <c r="EC148" s="274"/>
      <c r="ED148" s="380"/>
      <c r="EE148" s="87"/>
    </row>
    <row r="149" spans="2:135" ht="18" customHeight="1" x14ac:dyDescent="0.4">
      <c r="B149" s="651"/>
      <c r="C149" s="656"/>
      <c r="D149" s="235" t="s">
        <v>270</v>
      </c>
      <c r="E149" s="274"/>
      <c r="F149" s="341"/>
      <c r="G149" s="274"/>
      <c r="H149" s="346"/>
      <c r="I149" s="274"/>
      <c r="J149" s="346"/>
      <c r="K149" s="274"/>
      <c r="L149" s="346"/>
      <c r="M149" s="274"/>
      <c r="N149" s="346"/>
      <c r="O149" s="274"/>
      <c r="P149" s="346"/>
      <c r="Q149" s="274"/>
      <c r="R149" s="346"/>
      <c r="S149" s="274"/>
      <c r="T149" s="346"/>
      <c r="U149" s="274"/>
      <c r="V149" s="346"/>
      <c r="W149" s="274"/>
      <c r="X149" s="346"/>
      <c r="Y149" s="274"/>
      <c r="Z149" s="346"/>
      <c r="AA149" s="274"/>
      <c r="AB149" s="346"/>
      <c r="AC149" s="274"/>
      <c r="AD149" s="346"/>
      <c r="AE149" s="274"/>
      <c r="AF149" s="346"/>
      <c r="AG149" s="274"/>
      <c r="AH149" s="346"/>
      <c r="AI149" s="274"/>
      <c r="AJ149" s="341"/>
      <c r="AK149" s="274"/>
      <c r="AL149" s="346"/>
      <c r="AM149" s="274"/>
      <c r="AN149" s="346"/>
      <c r="AO149" s="274"/>
      <c r="AP149" s="346"/>
      <c r="AQ149" s="274"/>
      <c r="AR149" s="346"/>
      <c r="AS149" s="274"/>
      <c r="AT149" s="346"/>
      <c r="AU149" s="274"/>
      <c r="AV149" s="346"/>
      <c r="AW149" s="274"/>
      <c r="AX149" s="346"/>
      <c r="AY149" s="274"/>
      <c r="AZ149" s="346"/>
      <c r="BA149" s="274"/>
      <c r="BB149" s="346"/>
      <c r="BC149" s="274"/>
      <c r="BD149" s="346"/>
      <c r="BE149" s="274"/>
      <c r="BF149" s="346"/>
      <c r="BG149" s="274"/>
      <c r="BH149" s="346"/>
      <c r="BI149" s="274"/>
      <c r="BJ149" s="346"/>
      <c r="BK149" s="274"/>
      <c r="BL149" s="346"/>
      <c r="BM149" s="274"/>
      <c r="BN149" s="346"/>
      <c r="BO149" s="274"/>
      <c r="BP149" s="346"/>
      <c r="BQ149" s="274"/>
      <c r="BR149" s="346"/>
      <c r="BS149" s="274"/>
      <c r="BT149" s="346"/>
      <c r="BU149" s="274"/>
      <c r="BV149" s="346"/>
      <c r="BW149" s="274"/>
      <c r="BX149" s="346"/>
      <c r="BY149" s="274"/>
      <c r="BZ149" s="346"/>
      <c r="CA149" s="274"/>
      <c r="CB149" s="346"/>
      <c r="CC149" s="274"/>
      <c r="CD149" s="346"/>
      <c r="CE149" s="274"/>
      <c r="CF149" s="346"/>
      <c r="CG149" s="274"/>
      <c r="CH149" s="346"/>
      <c r="CI149" s="274"/>
      <c r="CJ149" s="346"/>
      <c r="CK149" s="274"/>
      <c r="CL149" s="346"/>
      <c r="CM149" s="274"/>
      <c r="CN149" s="346"/>
      <c r="CO149" s="274"/>
      <c r="CP149" s="346"/>
      <c r="CQ149" s="274"/>
      <c r="CR149" s="346"/>
      <c r="CS149" s="274"/>
      <c r="CT149" s="346"/>
      <c r="CU149" s="274"/>
      <c r="CV149" s="346"/>
      <c r="CW149" s="274"/>
      <c r="CX149" s="346"/>
      <c r="CY149" s="274"/>
      <c r="CZ149" s="346"/>
      <c r="DA149" s="274"/>
      <c r="DB149" s="346"/>
      <c r="DC149" s="274"/>
      <c r="DD149" s="346"/>
      <c r="DE149" s="274"/>
      <c r="DF149" s="346"/>
      <c r="DG149" s="274"/>
      <c r="DH149" s="346"/>
      <c r="DI149" s="274"/>
      <c r="DJ149" s="346"/>
      <c r="DK149" s="274"/>
      <c r="DL149" s="346"/>
      <c r="DM149" s="274"/>
      <c r="DN149" s="346"/>
      <c r="DO149" s="274"/>
      <c r="DP149" s="346"/>
      <c r="DQ149" s="274"/>
      <c r="DR149" s="346"/>
      <c r="DS149" s="274"/>
      <c r="DT149" s="346"/>
      <c r="DU149" s="274"/>
      <c r="DV149" s="346"/>
      <c r="DW149" s="274"/>
      <c r="DX149" s="346"/>
      <c r="DY149" s="274"/>
      <c r="DZ149" s="346"/>
      <c r="EA149" s="274"/>
      <c r="EB149" s="346"/>
      <c r="EC149" s="274"/>
      <c r="ED149" s="380"/>
      <c r="EE149" s="87"/>
    </row>
    <row r="150" spans="2:135" ht="18" customHeight="1" x14ac:dyDescent="0.4">
      <c r="B150" s="651"/>
      <c r="C150" s="656"/>
      <c r="D150" s="235" t="s">
        <v>436</v>
      </c>
      <c r="E150" s="274"/>
      <c r="F150" s="341"/>
      <c r="G150" s="274"/>
      <c r="H150" s="346"/>
      <c r="I150" s="274"/>
      <c r="J150" s="346"/>
      <c r="K150" s="274"/>
      <c r="L150" s="346"/>
      <c r="M150" s="274"/>
      <c r="N150" s="346"/>
      <c r="O150" s="274"/>
      <c r="P150" s="346"/>
      <c r="Q150" s="274"/>
      <c r="R150" s="346"/>
      <c r="S150" s="274"/>
      <c r="T150" s="346"/>
      <c r="U150" s="274"/>
      <c r="V150" s="346"/>
      <c r="W150" s="274"/>
      <c r="X150" s="346"/>
      <c r="Y150" s="274"/>
      <c r="Z150" s="346"/>
      <c r="AA150" s="274"/>
      <c r="AB150" s="346"/>
      <c r="AC150" s="274"/>
      <c r="AD150" s="346"/>
      <c r="AE150" s="274"/>
      <c r="AF150" s="346"/>
      <c r="AG150" s="274"/>
      <c r="AH150" s="346"/>
      <c r="AI150" s="274"/>
      <c r="AJ150" s="341"/>
      <c r="AK150" s="274"/>
      <c r="AL150" s="346"/>
      <c r="AM150" s="274"/>
      <c r="AN150" s="346"/>
      <c r="AO150" s="274"/>
      <c r="AP150" s="346"/>
      <c r="AQ150" s="274"/>
      <c r="AR150" s="346"/>
      <c r="AS150" s="274"/>
      <c r="AT150" s="346"/>
      <c r="AU150" s="274"/>
      <c r="AV150" s="346"/>
      <c r="AW150" s="274"/>
      <c r="AX150" s="346"/>
      <c r="AY150" s="274"/>
      <c r="AZ150" s="346"/>
      <c r="BA150" s="274"/>
      <c r="BB150" s="346"/>
      <c r="BC150" s="274"/>
      <c r="BD150" s="346"/>
      <c r="BE150" s="274"/>
      <c r="BF150" s="346"/>
      <c r="BG150" s="274"/>
      <c r="BH150" s="346"/>
      <c r="BI150" s="274"/>
      <c r="BJ150" s="346"/>
      <c r="BK150" s="274"/>
      <c r="BL150" s="346"/>
      <c r="BM150" s="274"/>
      <c r="BN150" s="346"/>
      <c r="BO150" s="274"/>
      <c r="BP150" s="346"/>
      <c r="BQ150" s="274"/>
      <c r="BR150" s="346"/>
      <c r="BS150" s="274"/>
      <c r="BT150" s="346"/>
      <c r="BU150" s="274"/>
      <c r="BV150" s="346"/>
      <c r="BW150" s="274"/>
      <c r="BX150" s="346"/>
      <c r="BY150" s="274"/>
      <c r="BZ150" s="346"/>
      <c r="CA150" s="274"/>
      <c r="CB150" s="346"/>
      <c r="CC150" s="274"/>
      <c r="CD150" s="346"/>
      <c r="CE150" s="274"/>
      <c r="CF150" s="346"/>
      <c r="CG150" s="274"/>
      <c r="CH150" s="346"/>
      <c r="CI150" s="274"/>
      <c r="CJ150" s="346"/>
      <c r="CK150" s="274"/>
      <c r="CL150" s="346"/>
      <c r="CM150" s="274"/>
      <c r="CN150" s="346"/>
      <c r="CO150" s="274"/>
      <c r="CP150" s="346"/>
      <c r="CQ150" s="274"/>
      <c r="CR150" s="346"/>
      <c r="CS150" s="274"/>
      <c r="CT150" s="346"/>
      <c r="CU150" s="274"/>
      <c r="CV150" s="346"/>
      <c r="CW150" s="274"/>
      <c r="CX150" s="346"/>
      <c r="CY150" s="274"/>
      <c r="CZ150" s="346"/>
      <c r="DA150" s="274"/>
      <c r="DB150" s="346"/>
      <c r="DC150" s="274"/>
      <c r="DD150" s="346"/>
      <c r="DE150" s="274"/>
      <c r="DF150" s="346"/>
      <c r="DG150" s="274"/>
      <c r="DH150" s="346"/>
      <c r="DI150" s="274"/>
      <c r="DJ150" s="346"/>
      <c r="DK150" s="274"/>
      <c r="DL150" s="346"/>
      <c r="DM150" s="274"/>
      <c r="DN150" s="346"/>
      <c r="DO150" s="274"/>
      <c r="DP150" s="346"/>
      <c r="DQ150" s="274"/>
      <c r="DR150" s="346"/>
      <c r="DS150" s="274"/>
      <c r="DT150" s="346"/>
      <c r="DU150" s="274"/>
      <c r="DV150" s="346"/>
      <c r="DW150" s="274"/>
      <c r="DX150" s="346"/>
      <c r="DY150" s="274"/>
      <c r="DZ150" s="346"/>
      <c r="EA150" s="274"/>
      <c r="EB150" s="346"/>
      <c r="EC150" s="274"/>
      <c r="ED150" s="380"/>
      <c r="EE150" s="87"/>
    </row>
    <row r="151" spans="2:135" ht="18" customHeight="1" x14ac:dyDescent="0.4">
      <c r="B151" s="651"/>
      <c r="C151" s="656"/>
      <c r="D151" s="235" t="s">
        <v>272</v>
      </c>
      <c r="E151" s="274"/>
      <c r="F151" s="341"/>
      <c r="G151" s="274"/>
      <c r="H151" s="346"/>
      <c r="I151" s="274"/>
      <c r="J151" s="346"/>
      <c r="K151" s="274"/>
      <c r="L151" s="346"/>
      <c r="M151" s="274"/>
      <c r="N151" s="346"/>
      <c r="O151" s="274"/>
      <c r="P151" s="346"/>
      <c r="Q151" s="274"/>
      <c r="R151" s="346"/>
      <c r="S151" s="274"/>
      <c r="T151" s="346"/>
      <c r="U151" s="274"/>
      <c r="V151" s="346"/>
      <c r="W151" s="274"/>
      <c r="X151" s="346"/>
      <c r="Y151" s="274"/>
      <c r="Z151" s="346"/>
      <c r="AA151" s="274"/>
      <c r="AB151" s="346"/>
      <c r="AC151" s="274"/>
      <c r="AD151" s="346"/>
      <c r="AE151" s="274"/>
      <c r="AF151" s="346"/>
      <c r="AG151" s="274"/>
      <c r="AH151" s="346"/>
      <c r="AI151" s="274"/>
      <c r="AJ151" s="341"/>
      <c r="AK151" s="274"/>
      <c r="AL151" s="346"/>
      <c r="AM151" s="274"/>
      <c r="AN151" s="346"/>
      <c r="AO151" s="274"/>
      <c r="AP151" s="346"/>
      <c r="AQ151" s="274"/>
      <c r="AR151" s="346"/>
      <c r="AS151" s="274"/>
      <c r="AT151" s="346"/>
      <c r="AU151" s="274"/>
      <c r="AV151" s="346"/>
      <c r="AW151" s="274"/>
      <c r="AX151" s="346"/>
      <c r="AY151" s="274"/>
      <c r="AZ151" s="346"/>
      <c r="BA151" s="274"/>
      <c r="BB151" s="346"/>
      <c r="BC151" s="274"/>
      <c r="BD151" s="346"/>
      <c r="BE151" s="274"/>
      <c r="BF151" s="346"/>
      <c r="BG151" s="274"/>
      <c r="BH151" s="346"/>
      <c r="BI151" s="274"/>
      <c r="BJ151" s="346"/>
      <c r="BK151" s="274"/>
      <c r="BL151" s="346"/>
      <c r="BM151" s="274"/>
      <c r="BN151" s="346"/>
      <c r="BO151" s="274"/>
      <c r="BP151" s="346"/>
      <c r="BQ151" s="274"/>
      <c r="BR151" s="346"/>
      <c r="BS151" s="274"/>
      <c r="BT151" s="346"/>
      <c r="BU151" s="274"/>
      <c r="BV151" s="346"/>
      <c r="BW151" s="274"/>
      <c r="BX151" s="346"/>
      <c r="BY151" s="274"/>
      <c r="BZ151" s="346"/>
      <c r="CA151" s="274"/>
      <c r="CB151" s="346"/>
      <c r="CC151" s="274"/>
      <c r="CD151" s="346"/>
      <c r="CE151" s="274"/>
      <c r="CF151" s="346"/>
      <c r="CG151" s="274"/>
      <c r="CH151" s="346"/>
      <c r="CI151" s="274"/>
      <c r="CJ151" s="346"/>
      <c r="CK151" s="274"/>
      <c r="CL151" s="346"/>
      <c r="CM151" s="274"/>
      <c r="CN151" s="346"/>
      <c r="CO151" s="274"/>
      <c r="CP151" s="346"/>
      <c r="CQ151" s="274"/>
      <c r="CR151" s="346"/>
      <c r="CS151" s="274"/>
      <c r="CT151" s="346"/>
      <c r="CU151" s="274"/>
      <c r="CV151" s="346"/>
      <c r="CW151" s="274"/>
      <c r="CX151" s="346"/>
      <c r="CY151" s="274"/>
      <c r="CZ151" s="346"/>
      <c r="DA151" s="274"/>
      <c r="DB151" s="346"/>
      <c r="DC151" s="274"/>
      <c r="DD151" s="346"/>
      <c r="DE151" s="274"/>
      <c r="DF151" s="346"/>
      <c r="DG151" s="274"/>
      <c r="DH151" s="346"/>
      <c r="DI151" s="274"/>
      <c r="DJ151" s="346"/>
      <c r="DK151" s="274"/>
      <c r="DL151" s="346"/>
      <c r="DM151" s="274"/>
      <c r="DN151" s="346"/>
      <c r="DO151" s="274"/>
      <c r="DP151" s="346"/>
      <c r="DQ151" s="274"/>
      <c r="DR151" s="346"/>
      <c r="DS151" s="274"/>
      <c r="DT151" s="346"/>
      <c r="DU151" s="274"/>
      <c r="DV151" s="346"/>
      <c r="DW151" s="274"/>
      <c r="DX151" s="346"/>
      <c r="DY151" s="274"/>
      <c r="DZ151" s="346"/>
      <c r="EA151" s="274"/>
      <c r="EB151" s="346"/>
      <c r="EC151" s="274"/>
      <c r="ED151" s="380"/>
      <c r="EE151" s="87"/>
    </row>
    <row r="152" spans="2:135" ht="18" customHeight="1" x14ac:dyDescent="0.4">
      <c r="B152" s="651"/>
      <c r="C152" s="656"/>
      <c r="D152" s="570" t="s">
        <v>438</v>
      </c>
      <c r="E152" s="571"/>
      <c r="F152" s="572"/>
      <c r="G152" s="571"/>
      <c r="H152" s="573"/>
      <c r="I152" s="571"/>
      <c r="J152" s="573"/>
      <c r="K152" s="571"/>
      <c r="L152" s="573"/>
      <c r="M152" s="571"/>
      <c r="N152" s="573"/>
      <c r="O152" s="571"/>
      <c r="P152" s="573"/>
      <c r="Q152" s="571"/>
      <c r="R152" s="573"/>
      <c r="S152" s="571"/>
      <c r="T152" s="573"/>
      <c r="U152" s="571"/>
      <c r="V152" s="573"/>
      <c r="W152" s="571"/>
      <c r="X152" s="573"/>
      <c r="Y152" s="571"/>
      <c r="Z152" s="573"/>
      <c r="AA152" s="571"/>
      <c r="AB152" s="573"/>
      <c r="AC152" s="571"/>
      <c r="AD152" s="573"/>
      <c r="AE152" s="571"/>
      <c r="AF152" s="573"/>
      <c r="AG152" s="571"/>
      <c r="AH152" s="573"/>
      <c r="AI152" s="571"/>
      <c r="AJ152" s="572"/>
      <c r="AK152" s="571"/>
      <c r="AL152" s="573"/>
      <c r="AM152" s="571"/>
      <c r="AN152" s="573"/>
      <c r="AO152" s="571"/>
      <c r="AP152" s="573"/>
      <c r="AQ152" s="571"/>
      <c r="AR152" s="573"/>
      <c r="AS152" s="571"/>
      <c r="AT152" s="573"/>
      <c r="AU152" s="571"/>
      <c r="AV152" s="573"/>
      <c r="AW152" s="571"/>
      <c r="AX152" s="573"/>
      <c r="AY152" s="571"/>
      <c r="AZ152" s="573"/>
      <c r="BA152" s="571"/>
      <c r="BB152" s="573"/>
      <c r="BC152" s="571"/>
      <c r="BD152" s="573"/>
      <c r="BE152" s="571"/>
      <c r="BF152" s="573"/>
      <c r="BG152" s="571"/>
      <c r="BH152" s="573"/>
      <c r="BI152" s="571"/>
      <c r="BJ152" s="573"/>
      <c r="BK152" s="571"/>
      <c r="BL152" s="573"/>
      <c r="BM152" s="571"/>
      <c r="BN152" s="573"/>
      <c r="BO152" s="571"/>
      <c r="BP152" s="573"/>
      <c r="BQ152" s="571"/>
      <c r="BR152" s="573"/>
      <c r="BS152" s="571"/>
      <c r="BT152" s="573"/>
      <c r="BU152" s="571"/>
      <c r="BV152" s="573"/>
      <c r="BW152" s="571"/>
      <c r="BX152" s="573"/>
      <c r="BY152" s="571"/>
      <c r="BZ152" s="573"/>
      <c r="CA152" s="571"/>
      <c r="CB152" s="573"/>
      <c r="CC152" s="571"/>
      <c r="CD152" s="573"/>
      <c r="CE152" s="571"/>
      <c r="CF152" s="573"/>
      <c r="CG152" s="571"/>
      <c r="CH152" s="573"/>
      <c r="CI152" s="571"/>
      <c r="CJ152" s="573"/>
      <c r="CK152" s="571"/>
      <c r="CL152" s="573"/>
      <c r="CM152" s="571"/>
      <c r="CN152" s="573"/>
      <c r="CO152" s="571"/>
      <c r="CP152" s="573"/>
      <c r="CQ152" s="571"/>
      <c r="CR152" s="573"/>
      <c r="CS152" s="571"/>
      <c r="CT152" s="573"/>
      <c r="CU152" s="571"/>
      <c r="CV152" s="573"/>
      <c r="CW152" s="571"/>
      <c r="CX152" s="573"/>
      <c r="CY152" s="571"/>
      <c r="CZ152" s="573"/>
      <c r="DA152" s="571"/>
      <c r="DB152" s="573"/>
      <c r="DC152" s="571"/>
      <c r="DD152" s="573"/>
      <c r="DE152" s="571"/>
      <c r="DF152" s="573"/>
      <c r="DG152" s="571"/>
      <c r="DH152" s="573"/>
      <c r="DI152" s="571"/>
      <c r="DJ152" s="573"/>
      <c r="DK152" s="571"/>
      <c r="DL152" s="573"/>
      <c r="DM152" s="571"/>
      <c r="DN152" s="573"/>
      <c r="DO152" s="571"/>
      <c r="DP152" s="573"/>
      <c r="DQ152" s="571"/>
      <c r="DR152" s="573"/>
      <c r="DS152" s="571"/>
      <c r="DT152" s="573"/>
      <c r="DU152" s="571"/>
      <c r="DV152" s="573"/>
      <c r="DW152" s="571"/>
      <c r="DX152" s="573"/>
      <c r="DY152" s="571"/>
      <c r="DZ152" s="573"/>
      <c r="EA152" s="571"/>
      <c r="EB152" s="573"/>
      <c r="EC152" s="571"/>
      <c r="ED152" s="574"/>
      <c r="EE152" s="87"/>
    </row>
    <row r="153" spans="2:135" ht="18" customHeight="1" x14ac:dyDescent="0.4">
      <c r="B153" s="651"/>
      <c r="C153" s="656"/>
      <c r="D153" s="570" t="s">
        <v>440</v>
      </c>
      <c r="E153" s="571"/>
      <c r="F153" s="572"/>
      <c r="G153" s="571"/>
      <c r="H153" s="573"/>
      <c r="I153" s="571"/>
      <c r="J153" s="573"/>
      <c r="K153" s="571"/>
      <c r="L153" s="573"/>
      <c r="M153" s="571"/>
      <c r="N153" s="573"/>
      <c r="O153" s="571"/>
      <c r="P153" s="573"/>
      <c r="Q153" s="571"/>
      <c r="R153" s="573"/>
      <c r="S153" s="571"/>
      <c r="T153" s="573"/>
      <c r="U153" s="571"/>
      <c r="V153" s="573"/>
      <c r="W153" s="571"/>
      <c r="X153" s="573"/>
      <c r="Y153" s="571"/>
      <c r="Z153" s="573"/>
      <c r="AA153" s="571"/>
      <c r="AB153" s="573"/>
      <c r="AC153" s="571"/>
      <c r="AD153" s="573"/>
      <c r="AE153" s="571"/>
      <c r="AF153" s="573"/>
      <c r="AG153" s="571"/>
      <c r="AH153" s="573"/>
      <c r="AI153" s="571"/>
      <c r="AJ153" s="572"/>
      <c r="AK153" s="571"/>
      <c r="AL153" s="573"/>
      <c r="AM153" s="571"/>
      <c r="AN153" s="573"/>
      <c r="AO153" s="571"/>
      <c r="AP153" s="573"/>
      <c r="AQ153" s="571"/>
      <c r="AR153" s="573"/>
      <c r="AS153" s="571"/>
      <c r="AT153" s="573"/>
      <c r="AU153" s="571"/>
      <c r="AV153" s="573"/>
      <c r="AW153" s="571"/>
      <c r="AX153" s="573"/>
      <c r="AY153" s="571"/>
      <c r="AZ153" s="573"/>
      <c r="BA153" s="571"/>
      <c r="BB153" s="573"/>
      <c r="BC153" s="571"/>
      <c r="BD153" s="573"/>
      <c r="BE153" s="571"/>
      <c r="BF153" s="573"/>
      <c r="BG153" s="571"/>
      <c r="BH153" s="573"/>
      <c r="BI153" s="571"/>
      <c r="BJ153" s="573"/>
      <c r="BK153" s="571"/>
      <c r="BL153" s="573"/>
      <c r="BM153" s="571"/>
      <c r="BN153" s="573"/>
      <c r="BO153" s="571"/>
      <c r="BP153" s="573"/>
      <c r="BQ153" s="571"/>
      <c r="BR153" s="573"/>
      <c r="BS153" s="571"/>
      <c r="BT153" s="573"/>
      <c r="BU153" s="571"/>
      <c r="BV153" s="573"/>
      <c r="BW153" s="571"/>
      <c r="BX153" s="573"/>
      <c r="BY153" s="571"/>
      <c r="BZ153" s="573"/>
      <c r="CA153" s="571"/>
      <c r="CB153" s="573"/>
      <c r="CC153" s="571"/>
      <c r="CD153" s="573"/>
      <c r="CE153" s="571"/>
      <c r="CF153" s="573"/>
      <c r="CG153" s="571"/>
      <c r="CH153" s="573"/>
      <c r="CI153" s="571"/>
      <c r="CJ153" s="573"/>
      <c r="CK153" s="571"/>
      <c r="CL153" s="573"/>
      <c r="CM153" s="571"/>
      <c r="CN153" s="573"/>
      <c r="CO153" s="571"/>
      <c r="CP153" s="573"/>
      <c r="CQ153" s="571"/>
      <c r="CR153" s="573"/>
      <c r="CS153" s="571"/>
      <c r="CT153" s="573"/>
      <c r="CU153" s="571"/>
      <c r="CV153" s="573"/>
      <c r="CW153" s="571"/>
      <c r="CX153" s="573"/>
      <c r="CY153" s="571"/>
      <c r="CZ153" s="573"/>
      <c r="DA153" s="571"/>
      <c r="DB153" s="573"/>
      <c r="DC153" s="571"/>
      <c r="DD153" s="573"/>
      <c r="DE153" s="571"/>
      <c r="DF153" s="573"/>
      <c r="DG153" s="571"/>
      <c r="DH153" s="573"/>
      <c r="DI153" s="571"/>
      <c r="DJ153" s="573"/>
      <c r="DK153" s="571"/>
      <c r="DL153" s="573"/>
      <c r="DM153" s="571"/>
      <c r="DN153" s="573"/>
      <c r="DO153" s="571"/>
      <c r="DP153" s="573"/>
      <c r="DQ153" s="571"/>
      <c r="DR153" s="573"/>
      <c r="DS153" s="571"/>
      <c r="DT153" s="573"/>
      <c r="DU153" s="571"/>
      <c r="DV153" s="573"/>
      <c r="DW153" s="571"/>
      <c r="DX153" s="573"/>
      <c r="DY153" s="571"/>
      <c r="DZ153" s="573"/>
      <c r="EA153" s="571"/>
      <c r="EB153" s="573"/>
      <c r="EC153" s="571"/>
      <c r="ED153" s="574"/>
      <c r="EE153" s="87"/>
    </row>
    <row r="154" spans="2:135" ht="18" customHeight="1" thickBot="1" x14ac:dyDescent="0.45">
      <c r="B154" s="651"/>
      <c r="C154" s="656"/>
      <c r="D154" s="236" t="s">
        <v>441</v>
      </c>
      <c r="E154" s="448"/>
      <c r="F154" s="449"/>
      <c r="G154" s="448"/>
      <c r="H154" s="450"/>
      <c r="I154" s="448"/>
      <c r="J154" s="450"/>
      <c r="K154" s="448"/>
      <c r="L154" s="450"/>
      <c r="M154" s="448"/>
      <c r="N154" s="450"/>
      <c r="O154" s="448"/>
      <c r="P154" s="450"/>
      <c r="Q154" s="448"/>
      <c r="R154" s="450"/>
      <c r="S154" s="448"/>
      <c r="T154" s="450"/>
      <c r="U154" s="448"/>
      <c r="V154" s="450"/>
      <c r="W154" s="448"/>
      <c r="X154" s="450"/>
      <c r="Y154" s="448"/>
      <c r="Z154" s="450"/>
      <c r="AA154" s="448"/>
      <c r="AB154" s="450"/>
      <c r="AC154" s="448"/>
      <c r="AD154" s="450"/>
      <c r="AE154" s="448"/>
      <c r="AF154" s="450"/>
      <c r="AG154" s="448"/>
      <c r="AH154" s="450"/>
      <c r="AI154" s="448"/>
      <c r="AJ154" s="449"/>
      <c r="AK154" s="448"/>
      <c r="AL154" s="450"/>
      <c r="AM154" s="448"/>
      <c r="AN154" s="450"/>
      <c r="AO154" s="448"/>
      <c r="AP154" s="450"/>
      <c r="AQ154" s="448"/>
      <c r="AR154" s="450"/>
      <c r="AS154" s="448"/>
      <c r="AT154" s="450"/>
      <c r="AU154" s="448"/>
      <c r="AV154" s="450"/>
      <c r="AW154" s="448"/>
      <c r="AX154" s="450"/>
      <c r="AY154" s="448"/>
      <c r="AZ154" s="450"/>
      <c r="BA154" s="448"/>
      <c r="BB154" s="450"/>
      <c r="BC154" s="448"/>
      <c r="BD154" s="450"/>
      <c r="BE154" s="448"/>
      <c r="BF154" s="450"/>
      <c r="BG154" s="448"/>
      <c r="BH154" s="450"/>
      <c r="BI154" s="448"/>
      <c r="BJ154" s="450"/>
      <c r="BK154" s="448"/>
      <c r="BL154" s="450"/>
      <c r="BM154" s="448"/>
      <c r="BN154" s="450"/>
      <c r="BO154" s="448"/>
      <c r="BP154" s="450"/>
      <c r="BQ154" s="448"/>
      <c r="BR154" s="450"/>
      <c r="BS154" s="448"/>
      <c r="BT154" s="450"/>
      <c r="BU154" s="448"/>
      <c r="BV154" s="450"/>
      <c r="BW154" s="448"/>
      <c r="BX154" s="450"/>
      <c r="BY154" s="448"/>
      <c r="BZ154" s="450"/>
      <c r="CA154" s="448"/>
      <c r="CB154" s="450"/>
      <c r="CC154" s="448"/>
      <c r="CD154" s="450"/>
      <c r="CE154" s="448"/>
      <c r="CF154" s="450"/>
      <c r="CG154" s="448"/>
      <c r="CH154" s="450"/>
      <c r="CI154" s="448"/>
      <c r="CJ154" s="450"/>
      <c r="CK154" s="448"/>
      <c r="CL154" s="450"/>
      <c r="CM154" s="448"/>
      <c r="CN154" s="450"/>
      <c r="CO154" s="448"/>
      <c r="CP154" s="450"/>
      <c r="CQ154" s="448"/>
      <c r="CR154" s="450"/>
      <c r="CS154" s="448"/>
      <c r="CT154" s="450"/>
      <c r="CU154" s="448"/>
      <c r="CV154" s="450"/>
      <c r="CW154" s="448"/>
      <c r="CX154" s="450"/>
      <c r="CY154" s="448"/>
      <c r="CZ154" s="450"/>
      <c r="DA154" s="448"/>
      <c r="DB154" s="450"/>
      <c r="DC154" s="448"/>
      <c r="DD154" s="450"/>
      <c r="DE154" s="448"/>
      <c r="DF154" s="450"/>
      <c r="DG154" s="448"/>
      <c r="DH154" s="450"/>
      <c r="DI154" s="448"/>
      <c r="DJ154" s="450"/>
      <c r="DK154" s="448"/>
      <c r="DL154" s="450"/>
      <c r="DM154" s="448"/>
      <c r="DN154" s="450"/>
      <c r="DO154" s="448"/>
      <c r="DP154" s="450"/>
      <c r="DQ154" s="448"/>
      <c r="DR154" s="450"/>
      <c r="DS154" s="448"/>
      <c r="DT154" s="450"/>
      <c r="DU154" s="448"/>
      <c r="DV154" s="450"/>
      <c r="DW154" s="448"/>
      <c r="DX154" s="450"/>
      <c r="DY154" s="448"/>
      <c r="DZ154" s="450"/>
      <c r="EA154" s="448"/>
      <c r="EB154" s="450"/>
      <c r="EC154" s="448"/>
      <c r="ED154" s="451"/>
      <c r="EE154" s="87"/>
    </row>
    <row r="155" spans="2:135" ht="18" customHeight="1" x14ac:dyDescent="0.4">
      <c r="B155" s="649" t="s">
        <v>297</v>
      </c>
      <c r="C155" s="650"/>
      <c r="D155" s="648" t="s">
        <v>344</v>
      </c>
      <c r="E155" s="433"/>
      <c r="F155" s="431"/>
      <c r="G155" s="433"/>
      <c r="H155" s="432"/>
      <c r="I155" s="433"/>
      <c r="J155" s="432"/>
      <c r="K155" s="433"/>
      <c r="L155" s="432"/>
      <c r="M155" s="433"/>
      <c r="N155" s="432"/>
      <c r="O155" s="433"/>
      <c r="P155" s="432"/>
      <c r="Q155" s="433"/>
      <c r="R155" s="432"/>
      <c r="S155" s="433"/>
      <c r="T155" s="432"/>
      <c r="U155" s="433"/>
      <c r="V155" s="432"/>
      <c r="W155" s="433"/>
      <c r="X155" s="432"/>
      <c r="Y155" s="433"/>
      <c r="Z155" s="432"/>
      <c r="AA155" s="433"/>
      <c r="AB155" s="432"/>
      <c r="AC155" s="433"/>
      <c r="AD155" s="432"/>
      <c r="AE155" s="433"/>
      <c r="AF155" s="432"/>
      <c r="AG155" s="433"/>
      <c r="AH155" s="432"/>
      <c r="AI155" s="433"/>
      <c r="AJ155" s="431"/>
      <c r="AK155" s="433"/>
      <c r="AL155" s="432"/>
      <c r="AM155" s="433"/>
      <c r="AN155" s="432"/>
      <c r="AO155" s="433"/>
      <c r="AP155" s="432"/>
      <c r="AQ155" s="433"/>
      <c r="AR155" s="432"/>
      <c r="AS155" s="433"/>
      <c r="AT155" s="432"/>
      <c r="AU155" s="433"/>
      <c r="AV155" s="432"/>
      <c r="AW155" s="433"/>
      <c r="AX155" s="432"/>
      <c r="AY155" s="433"/>
      <c r="AZ155" s="432"/>
      <c r="BA155" s="433"/>
      <c r="BB155" s="432"/>
      <c r="BC155" s="433"/>
      <c r="BD155" s="432"/>
      <c r="BE155" s="433"/>
      <c r="BF155" s="432"/>
      <c r="BG155" s="433"/>
      <c r="BH155" s="432"/>
      <c r="BI155" s="433"/>
      <c r="BJ155" s="432"/>
      <c r="BK155" s="433"/>
      <c r="BL155" s="432"/>
      <c r="BM155" s="433"/>
      <c r="BN155" s="432"/>
      <c r="BO155" s="433"/>
      <c r="BP155" s="432"/>
      <c r="BQ155" s="433"/>
      <c r="BR155" s="432"/>
      <c r="BS155" s="433"/>
      <c r="BT155" s="432"/>
      <c r="BU155" s="433"/>
      <c r="BV155" s="432"/>
      <c r="BW155" s="433"/>
      <c r="BX155" s="432"/>
      <c r="BY155" s="433"/>
      <c r="BZ155" s="432"/>
      <c r="CA155" s="433"/>
      <c r="CB155" s="432"/>
      <c r="CC155" s="433"/>
      <c r="CD155" s="432"/>
      <c r="CE155" s="433"/>
      <c r="CF155" s="432"/>
      <c r="CG155" s="433"/>
      <c r="CH155" s="432"/>
      <c r="CI155" s="433"/>
      <c r="CJ155" s="432"/>
      <c r="CK155" s="433"/>
      <c r="CL155" s="432"/>
      <c r="CM155" s="433"/>
      <c r="CN155" s="432"/>
      <c r="CO155" s="433"/>
      <c r="CP155" s="432"/>
      <c r="CQ155" s="433"/>
      <c r="CR155" s="432"/>
      <c r="CS155" s="433"/>
      <c r="CT155" s="432"/>
      <c r="CU155" s="433"/>
      <c r="CV155" s="432"/>
      <c r="CW155" s="433"/>
      <c r="CX155" s="432"/>
      <c r="CY155" s="433"/>
      <c r="CZ155" s="432"/>
      <c r="DA155" s="433"/>
      <c r="DB155" s="432"/>
      <c r="DC155" s="433"/>
      <c r="DD155" s="432"/>
      <c r="DE155" s="433"/>
      <c r="DF155" s="432"/>
      <c r="DG155" s="433"/>
      <c r="DH155" s="432"/>
      <c r="DI155" s="433"/>
      <c r="DJ155" s="432"/>
      <c r="DK155" s="437"/>
      <c r="DL155" s="433"/>
      <c r="DM155" s="432"/>
      <c r="DN155" s="433"/>
      <c r="DO155" s="432"/>
      <c r="DP155" s="433"/>
      <c r="DQ155" s="432"/>
      <c r="DR155" s="433"/>
      <c r="DS155" s="432"/>
      <c r="DT155" s="433"/>
      <c r="DU155" s="432"/>
      <c r="DV155" s="433"/>
      <c r="DW155" s="432"/>
      <c r="DX155" s="433"/>
      <c r="DY155" s="432"/>
      <c r="DZ155" s="433"/>
      <c r="EA155" s="432"/>
      <c r="EB155" s="433"/>
      <c r="EC155" s="432"/>
      <c r="ED155" s="433"/>
      <c r="EE155" s="87"/>
    </row>
    <row r="156" spans="2:135" ht="18" customHeight="1" x14ac:dyDescent="0.4">
      <c r="B156" s="651"/>
      <c r="C156" s="652"/>
      <c r="D156" s="644"/>
      <c r="E156" s="275"/>
      <c r="F156" s="342"/>
      <c r="G156" s="275"/>
      <c r="H156" s="347"/>
      <c r="I156" s="275"/>
      <c r="J156" s="347"/>
      <c r="K156" s="275"/>
      <c r="L156" s="347"/>
      <c r="M156" s="275"/>
      <c r="N156" s="347"/>
      <c r="O156" s="275"/>
      <c r="P156" s="347"/>
      <c r="Q156" s="275"/>
      <c r="R156" s="347"/>
      <c r="S156" s="275"/>
      <c r="T156" s="347"/>
      <c r="U156" s="275"/>
      <c r="V156" s="347"/>
      <c r="W156" s="275"/>
      <c r="X156" s="347"/>
      <c r="Y156" s="275"/>
      <c r="Z156" s="347"/>
      <c r="AA156" s="275"/>
      <c r="AB156" s="347"/>
      <c r="AC156" s="275"/>
      <c r="AD156" s="347"/>
      <c r="AE156" s="275"/>
      <c r="AF156" s="347"/>
      <c r="AG156" s="275"/>
      <c r="AH156" s="347"/>
      <c r="AI156" s="275"/>
      <c r="AJ156" s="342"/>
      <c r="AK156" s="275"/>
      <c r="AL156" s="347"/>
      <c r="AM156" s="275"/>
      <c r="AN156" s="347"/>
      <c r="AO156" s="275"/>
      <c r="AP156" s="347"/>
      <c r="AQ156" s="275"/>
      <c r="AR156" s="347"/>
      <c r="AS156" s="275"/>
      <c r="AT156" s="347"/>
      <c r="AU156" s="275"/>
      <c r="AV156" s="347"/>
      <c r="AW156" s="275"/>
      <c r="AX156" s="347"/>
      <c r="AY156" s="275"/>
      <c r="AZ156" s="347"/>
      <c r="BA156" s="275"/>
      <c r="BB156" s="347"/>
      <c r="BC156" s="275"/>
      <c r="BD156" s="347"/>
      <c r="BE156" s="275"/>
      <c r="BF156" s="347"/>
      <c r="BG156" s="275"/>
      <c r="BH156" s="347"/>
      <c r="BI156" s="275"/>
      <c r="BJ156" s="347"/>
      <c r="BK156" s="275"/>
      <c r="BL156" s="347"/>
      <c r="BM156" s="275"/>
      <c r="BN156" s="347"/>
      <c r="BO156" s="275"/>
      <c r="BP156" s="347"/>
      <c r="BQ156" s="275"/>
      <c r="BR156" s="347"/>
      <c r="BS156" s="275"/>
      <c r="BT156" s="347"/>
      <c r="BU156" s="275"/>
      <c r="BV156" s="347"/>
      <c r="BW156" s="275"/>
      <c r="BX156" s="347"/>
      <c r="BY156" s="275"/>
      <c r="BZ156" s="347"/>
      <c r="CA156" s="275"/>
      <c r="CB156" s="347"/>
      <c r="CC156" s="275"/>
      <c r="CD156" s="347"/>
      <c r="CE156" s="275"/>
      <c r="CF156" s="347"/>
      <c r="CG156" s="275"/>
      <c r="CH156" s="347"/>
      <c r="CI156" s="275"/>
      <c r="CJ156" s="347"/>
      <c r="CK156" s="275"/>
      <c r="CL156" s="347"/>
      <c r="CM156" s="275"/>
      <c r="CN156" s="347"/>
      <c r="CO156" s="275"/>
      <c r="CP156" s="347"/>
      <c r="CQ156" s="275"/>
      <c r="CR156" s="347"/>
      <c r="CS156" s="275"/>
      <c r="CT156" s="347"/>
      <c r="CU156" s="275"/>
      <c r="CV156" s="347"/>
      <c r="CW156" s="275"/>
      <c r="CX156" s="347"/>
      <c r="CY156" s="275"/>
      <c r="CZ156" s="347"/>
      <c r="DA156" s="275"/>
      <c r="DB156" s="347"/>
      <c r="DC156" s="275"/>
      <c r="DD156" s="347"/>
      <c r="DE156" s="275"/>
      <c r="DF156" s="347"/>
      <c r="DG156" s="275"/>
      <c r="DH156" s="347"/>
      <c r="DI156" s="275"/>
      <c r="DJ156" s="347"/>
      <c r="DK156" s="434"/>
      <c r="DL156" s="275"/>
      <c r="DM156" s="347"/>
      <c r="DN156" s="275"/>
      <c r="DO156" s="347"/>
      <c r="DP156" s="275"/>
      <c r="DQ156" s="347"/>
      <c r="DR156" s="275"/>
      <c r="DS156" s="347"/>
      <c r="DT156" s="275"/>
      <c r="DU156" s="347"/>
      <c r="DV156" s="275"/>
      <c r="DW156" s="347"/>
      <c r="DX156" s="275"/>
      <c r="DY156" s="347"/>
      <c r="DZ156" s="275"/>
      <c r="EA156" s="347"/>
      <c r="EB156" s="275"/>
      <c r="EC156" s="347"/>
      <c r="ED156" s="275"/>
      <c r="EE156" s="87"/>
    </row>
    <row r="157" spans="2:135" ht="18" customHeight="1" x14ac:dyDescent="0.4">
      <c r="B157" s="651"/>
      <c r="C157" s="652"/>
      <c r="D157" s="644" t="s">
        <v>345</v>
      </c>
      <c r="E157" s="275"/>
      <c r="F157" s="342"/>
      <c r="G157" s="275"/>
      <c r="H157" s="347"/>
      <c r="I157" s="275"/>
      <c r="J157" s="347"/>
      <c r="K157" s="275"/>
      <c r="L157" s="347"/>
      <c r="M157" s="275"/>
      <c r="N157" s="347"/>
      <c r="O157" s="275"/>
      <c r="P157" s="347"/>
      <c r="Q157" s="275"/>
      <c r="R157" s="347"/>
      <c r="S157" s="275"/>
      <c r="T157" s="347"/>
      <c r="U157" s="275"/>
      <c r="V157" s="347"/>
      <c r="W157" s="275"/>
      <c r="X157" s="347"/>
      <c r="Y157" s="275"/>
      <c r="Z157" s="347"/>
      <c r="AA157" s="275"/>
      <c r="AB157" s="347"/>
      <c r="AC157" s="275"/>
      <c r="AD157" s="347"/>
      <c r="AE157" s="275"/>
      <c r="AF157" s="347"/>
      <c r="AG157" s="275"/>
      <c r="AH157" s="347"/>
      <c r="AI157" s="275"/>
      <c r="AJ157" s="342"/>
      <c r="AK157" s="275"/>
      <c r="AL157" s="347"/>
      <c r="AM157" s="275"/>
      <c r="AN157" s="347"/>
      <c r="AO157" s="275"/>
      <c r="AP157" s="347"/>
      <c r="AQ157" s="275"/>
      <c r="AR157" s="347"/>
      <c r="AS157" s="275"/>
      <c r="AT157" s="347"/>
      <c r="AU157" s="275"/>
      <c r="AV157" s="347"/>
      <c r="AW157" s="275"/>
      <c r="AX157" s="347"/>
      <c r="AY157" s="275"/>
      <c r="AZ157" s="347"/>
      <c r="BA157" s="275"/>
      <c r="BB157" s="347"/>
      <c r="BC157" s="275"/>
      <c r="BD157" s="347"/>
      <c r="BE157" s="275"/>
      <c r="BF157" s="347"/>
      <c r="BG157" s="275"/>
      <c r="BH157" s="347"/>
      <c r="BI157" s="275"/>
      <c r="BJ157" s="347"/>
      <c r="BK157" s="275"/>
      <c r="BL157" s="347"/>
      <c r="BM157" s="275"/>
      <c r="BN157" s="347"/>
      <c r="BO157" s="275"/>
      <c r="BP157" s="347"/>
      <c r="BQ157" s="275"/>
      <c r="BR157" s="347"/>
      <c r="BS157" s="275"/>
      <c r="BT157" s="347"/>
      <c r="BU157" s="275"/>
      <c r="BV157" s="347"/>
      <c r="BW157" s="275"/>
      <c r="BX157" s="347"/>
      <c r="BY157" s="275"/>
      <c r="BZ157" s="347"/>
      <c r="CA157" s="275"/>
      <c r="CB157" s="347"/>
      <c r="CC157" s="275"/>
      <c r="CD157" s="347"/>
      <c r="CE157" s="275"/>
      <c r="CF157" s="347"/>
      <c r="CG157" s="275"/>
      <c r="CH157" s="347"/>
      <c r="CI157" s="275"/>
      <c r="CJ157" s="347"/>
      <c r="CK157" s="275"/>
      <c r="CL157" s="347"/>
      <c r="CM157" s="275"/>
      <c r="CN157" s="347"/>
      <c r="CO157" s="275"/>
      <c r="CP157" s="347"/>
      <c r="CQ157" s="275"/>
      <c r="CR157" s="347"/>
      <c r="CS157" s="275"/>
      <c r="CT157" s="347"/>
      <c r="CU157" s="275"/>
      <c r="CV157" s="347"/>
      <c r="CW157" s="275"/>
      <c r="CX157" s="347"/>
      <c r="CY157" s="275"/>
      <c r="CZ157" s="347"/>
      <c r="DA157" s="275"/>
      <c r="DB157" s="347"/>
      <c r="DC157" s="275"/>
      <c r="DD157" s="347"/>
      <c r="DE157" s="275"/>
      <c r="DF157" s="347"/>
      <c r="DG157" s="275"/>
      <c r="DH157" s="347"/>
      <c r="DI157" s="275"/>
      <c r="DJ157" s="347"/>
      <c r="DK157" s="434"/>
      <c r="DL157" s="275"/>
      <c r="DM157" s="347"/>
      <c r="DN157" s="275"/>
      <c r="DO157" s="347"/>
      <c r="DP157" s="275"/>
      <c r="DQ157" s="347"/>
      <c r="DR157" s="275"/>
      <c r="DS157" s="347"/>
      <c r="DT157" s="275"/>
      <c r="DU157" s="347"/>
      <c r="DV157" s="275"/>
      <c r="DW157" s="347"/>
      <c r="DX157" s="275"/>
      <c r="DY157" s="347"/>
      <c r="DZ157" s="275"/>
      <c r="EA157" s="347"/>
      <c r="EB157" s="275"/>
      <c r="EC157" s="347"/>
      <c r="ED157" s="275"/>
      <c r="EE157" s="87"/>
    </row>
    <row r="158" spans="2:135" ht="18" customHeight="1" x14ac:dyDescent="0.4">
      <c r="B158" s="651"/>
      <c r="C158" s="652"/>
      <c r="D158" s="644"/>
      <c r="E158" s="275"/>
      <c r="F158" s="342"/>
      <c r="G158" s="275"/>
      <c r="H158" s="347"/>
      <c r="I158" s="275"/>
      <c r="J158" s="347"/>
      <c r="K158" s="275"/>
      <c r="L158" s="347"/>
      <c r="M158" s="275"/>
      <c r="N158" s="347"/>
      <c r="O158" s="275"/>
      <c r="P158" s="347"/>
      <c r="Q158" s="275"/>
      <c r="R158" s="347"/>
      <c r="S158" s="275"/>
      <c r="T158" s="347"/>
      <c r="U158" s="275"/>
      <c r="V158" s="347"/>
      <c r="W158" s="275"/>
      <c r="X158" s="347"/>
      <c r="Y158" s="275"/>
      <c r="Z158" s="347"/>
      <c r="AA158" s="275"/>
      <c r="AB158" s="347"/>
      <c r="AC158" s="275"/>
      <c r="AD158" s="347"/>
      <c r="AE158" s="275"/>
      <c r="AF158" s="347"/>
      <c r="AG158" s="275"/>
      <c r="AH158" s="347"/>
      <c r="AI158" s="275"/>
      <c r="AJ158" s="342"/>
      <c r="AK158" s="275"/>
      <c r="AL158" s="347"/>
      <c r="AM158" s="275"/>
      <c r="AN158" s="347"/>
      <c r="AO158" s="275"/>
      <c r="AP158" s="347"/>
      <c r="AQ158" s="275"/>
      <c r="AR158" s="347"/>
      <c r="AS158" s="275"/>
      <c r="AT158" s="347"/>
      <c r="AU158" s="275"/>
      <c r="AV158" s="347"/>
      <c r="AW158" s="275"/>
      <c r="AX158" s="347"/>
      <c r="AY158" s="275"/>
      <c r="AZ158" s="347"/>
      <c r="BA158" s="275"/>
      <c r="BB158" s="347"/>
      <c r="BC158" s="275"/>
      <c r="BD158" s="347"/>
      <c r="BE158" s="275"/>
      <c r="BF158" s="347"/>
      <c r="BG158" s="275"/>
      <c r="BH158" s="347"/>
      <c r="BI158" s="275"/>
      <c r="BJ158" s="347"/>
      <c r="BK158" s="275"/>
      <c r="BL158" s="347"/>
      <c r="BM158" s="275"/>
      <c r="BN158" s="347"/>
      <c r="BO158" s="275"/>
      <c r="BP158" s="347"/>
      <c r="BQ158" s="275"/>
      <c r="BR158" s="347"/>
      <c r="BS158" s="275"/>
      <c r="BT158" s="347"/>
      <c r="BU158" s="275"/>
      <c r="BV158" s="347"/>
      <c r="BW158" s="275"/>
      <c r="BX158" s="347"/>
      <c r="BY158" s="275"/>
      <c r="BZ158" s="347"/>
      <c r="CA158" s="275"/>
      <c r="CB158" s="347"/>
      <c r="CC158" s="275"/>
      <c r="CD158" s="347"/>
      <c r="CE158" s="275"/>
      <c r="CF158" s="347"/>
      <c r="CG158" s="275"/>
      <c r="CH158" s="347"/>
      <c r="CI158" s="275"/>
      <c r="CJ158" s="347"/>
      <c r="CK158" s="275"/>
      <c r="CL158" s="347"/>
      <c r="CM158" s="275"/>
      <c r="CN158" s="347"/>
      <c r="CO158" s="275"/>
      <c r="CP158" s="347"/>
      <c r="CQ158" s="275"/>
      <c r="CR158" s="347"/>
      <c r="CS158" s="275"/>
      <c r="CT158" s="347"/>
      <c r="CU158" s="275"/>
      <c r="CV158" s="347"/>
      <c r="CW158" s="275"/>
      <c r="CX158" s="347"/>
      <c r="CY158" s="275"/>
      <c r="CZ158" s="347"/>
      <c r="DA158" s="275"/>
      <c r="DB158" s="347"/>
      <c r="DC158" s="275"/>
      <c r="DD158" s="347"/>
      <c r="DE158" s="275"/>
      <c r="DF158" s="347"/>
      <c r="DG158" s="275"/>
      <c r="DH158" s="347"/>
      <c r="DI158" s="275"/>
      <c r="DJ158" s="347"/>
      <c r="DK158" s="434"/>
      <c r="DL158" s="275"/>
      <c r="DM158" s="347"/>
      <c r="DN158" s="275"/>
      <c r="DO158" s="347"/>
      <c r="DP158" s="275"/>
      <c r="DQ158" s="347"/>
      <c r="DR158" s="275"/>
      <c r="DS158" s="347"/>
      <c r="DT158" s="275"/>
      <c r="DU158" s="347"/>
      <c r="DV158" s="275"/>
      <c r="DW158" s="347"/>
      <c r="DX158" s="275"/>
      <c r="DY158" s="347"/>
      <c r="DZ158" s="275"/>
      <c r="EA158" s="347"/>
      <c r="EB158" s="275"/>
      <c r="EC158" s="347"/>
      <c r="ED158" s="275"/>
      <c r="EE158" s="87"/>
    </row>
    <row r="159" spans="2:135" ht="18" customHeight="1" x14ac:dyDescent="0.4">
      <c r="B159" s="651"/>
      <c r="C159" s="652"/>
      <c r="D159" s="644" t="s">
        <v>346</v>
      </c>
      <c r="E159" s="275"/>
      <c r="F159" s="342"/>
      <c r="G159" s="275"/>
      <c r="H159" s="347"/>
      <c r="I159" s="275"/>
      <c r="J159" s="347"/>
      <c r="K159" s="275"/>
      <c r="L159" s="347"/>
      <c r="M159" s="275"/>
      <c r="N159" s="347"/>
      <c r="O159" s="275"/>
      <c r="P159" s="347"/>
      <c r="Q159" s="275"/>
      <c r="R159" s="347"/>
      <c r="S159" s="275"/>
      <c r="T159" s="347"/>
      <c r="U159" s="275"/>
      <c r="V159" s="347"/>
      <c r="W159" s="275"/>
      <c r="X159" s="347"/>
      <c r="Y159" s="275"/>
      <c r="Z159" s="347"/>
      <c r="AA159" s="275"/>
      <c r="AB159" s="347"/>
      <c r="AC159" s="275"/>
      <c r="AD159" s="347"/>
      <c r="AE159" s="275"/>
      <c r="AF159" s="347"/>
      <c r="AG159" s="275"/>
      <c r="AH159" s="347"/>
      <c r="AI159" s="275"/>
      <c r="AJ159" s="342"/>
      <c r="AK159" s="275"/>
      <c r="AL159" s="347"/>
      <c r="AM159" s="275"/>
      <c r="AN159" s="347"/>
      <c r="AO159" s="275"/>
      <c r="AP159" s="347"/>
      <c r="AQ159" s="275"/>
      <c r="AR159" s="347"/>
      <c r="AS159" s="275"/>
      <c r="AT159" s="347"/>
      <c r="AU159" s="275"/>
      <c r="AV159" s="347"/>
      <c r="AW159" s="275"/>
      <c r="AX159" s="347"/>
      <c r="AY159" s="275"/>
      <c r="AZ159" s="347"/>
      <c r="BA159" s="275"/>
      <c r="BB159" s="347"/>
      <c r="BC159" s="275"/>
      <c r="BD159" s="347"/>
      <c r="BE159" s="275"/>
      <c r="BF159" s="347"/>
      <c r="BG159" s="275"/>
      <c r="BH159" s="347"/>
      <c r="BI159" s="275"/>
      <c r="BJ159" s="347"/>
      <c r="BK159" s="275"/>
      <c r="BL159" s="347"/>
      <c r="BM159" s="275"/>
      <c r="BN159" s="347"/>
      <c r="BO159" s="275"/>
      <c r="BP159" s="347"/>
      <c r="BQ159" s="275"/>
      <c r="BR159" s="347"/>
      <c r="BS159" s="275"/>
      <c r="BT159" s="347"/>
      <c r="BU159" s="275"/>
      <c r="BV159" s="347"/>
      <c r="BW159" s="275"/>
      <c r="BX159" s="347"/>
      <c r="BY159" s="275"/>
      <c r="BZ159" s="347"/>
      <c r="CA159" s="275"/>
      <c r="CB159" s="347"/>
      <c r="CC159" s="275"/>
      <c r="CD159" s="347"/>
      <c r="CE159" s="275"/>
      <c r="CF159" s="347"/>
      <c r="CG159" s="275"/>
      <c r="CH159" s="347"/>
      <c r="CI159" s="275"/>
      <c r="CJ159" s="347"/>
      <c r="CK159" s="275"/>
      <c r="CL159" s="347"/>
      <c r="CM159" s="275"/>
      <c r="CN159" s="347"/>
      <c r="CO159" s="275"/>
      <c r="CP159" s="347"/>
      <c r="CQ159" s="275"/>
      <c r="CR159" s="347"/>
      <c r="CS159" s="275"/>
      <c r="CT159" s="347"/>
      <c r="CU159" s="275"/>
      <c r="CV159" s="347"/>
      <c r="CW159" s="275"/>
      <c r="CX159" s="347"/>
      <c r="CY159" s="275"/>
      <c r="CZ159" s="347"/>
      <c r="DA159" s="275"/>
      <c r="DB159" s="347"/>
      <c r="DC159" s="275"/>
      <c r="DD159" s="347"/>
      <c r="DE159" s="275"/>
      <c r="DF159" s="347"/>
      <c r="DG159" s="275"/>
      <c r="DH159" s="347"/>
      <c r="DI159" s="275"/>
      <c r="DJ159" s="347"/>
      <c r="DK159" s="434"/>
      <c r="DL159" s="275"/>
      <c r="DM159" s="347"/>
      <c r="DN159" s="275"/>
      <c r="DO159" s="347"/>
      <c r="DP159" s="275"/>
      <c r="DQ159" s="347"/>
      <c r="DR159" s="275"/>
      <c r="DS159" s="347"/>
      <c r="DT159" s="275"/>
      <c r="DU159" s="347"/>
      <c r="DV159" s="275"/>
      <c r="DW159" s="347"/>
      <c r="DX159" s="275"/>
      <c r="DY159" s="347"/>
      <c r="DZ159" s="275"/>
      <c r="EA159" s="347"/>
      <c r="EB159" s="275"/>
      <c r="EC159" s="347"/>
      <c r="ED159" s="275"/>
      <c r="EE159" s="87"/>
    </row>
    <row r="160" spans="2:135" ht="18" customHeight="1" x14ac:dyDescent="0.4">
      <c r="B160" s="651"/>
      <c r="C160" s="652"/>
      <c r="D160" s="644"/>
      <c r="E160" s="275"/>
      <c r="F160" s="342"/>
      <c r="G160" s="275"/>
      <c r="H160" s="347"/>
      <c r="I160" s="275"/>
      <c r="J160" s="347"/>
      <c r="K160" s="275"/>
      <c r="L160" s="347"/>
      <c r="M160" s="275"/>
      <c r="N160" s="347"/>
      <c r="O160" s="275"/>
      <c r="P160" s="347"/>
      <c r="Q160" s="275"/>
      <c r="R160" s="347"/>
      <c r="S160" s="275"/>
      <c r="T160" s="347"/>
      <c r="U160" s="275"/>
      <c r="V160" s="347"/>
      <c r="W160" s="275"/>
      <c r="X160" s="347"/>
      <c r="Y160" s="275"/>
      <c r="Z160" s="347"/>
      <c r="AA160" s="275"/>
      <c r="AB160" s="347"/>
      <c r="AC160" s="275"/>
      <c r="AD160" s="347"/>
      <c r="AE160" s="275"/>
      <c r="AF160" s="347"/>
      <c r="AG160" s="275"/>
      <c r="AH160" s="347"/>
      <c r="AI160" s="275"/>
      <c r="AJ160" s="342"/>
      <c r="AK160" s="275"/>
      <c r="AL160" s="347"/>
      <c r="AM160" s="275"/>
      <c r="AN160" s="347"/>
      <c r="AO160" s="275"/>
      <c r="AP160" s="347"/>
      <c r="AQ160" s="275"/>
      <c r="AR160" s="347"/>
      <c r="AS160" s="275"/>
      <c r="AT160" s="347"/>
      <c r="AU160" s="275"/>
      <c r="AV160" s="347"/>
      <c r="AW160" s="275"/>
      <c r="AX160" s="347"/>
      <c r="AY160" s="275"/>
      <c r="AZ160" s="347"/>
      <c r="BA160" s="275"/>
      <c r="BB160" s="347"/>
      <c r="BC160" s="275"/>
      <c r="BD160" s="347"/>
      <c r="BE160" s="275"/>
      <c r="BF160" s="347"/>
      <c r="BG160" s="275"/>
      <c r="BH160" s="347"/>
      <c r="BI160" s="275"/>
      <c r="BJ160" s="347"/>
      <c r="BK160" s="275"/>
      <c r="BL160" s="347"/>
      <c r="BM160" s="275"/>
      <c r="BN160" s="347"/>
      <c r="BO160" s="275"/>
      <c r="BP160" s="347"/>
      <c r="BQ160" s="275"/>
      <c r="BR160" s="347"/>
      <c r="BS160" s="275"/>
      <c r="BT160" s="347"/>
      <c r="BU160" s="275"/>
      <c r="BV160" s="347"/>
      <c r="BW160" s="275"/>
      <c r="BX160" s="347"/>
      <c r="BY160" s="275"/>
      <c r="BZ160" s="347"/>
      <c r="CA160" s="275"/>
      <c r="CB160" s="347"/>
      <c r="CC160" s="275"/>
      <c r="CD160" s="347"/>
      <c r="CE160" s="275"/>
      <c r="CF160" s="347"/>
      <c r="CG160" s="275"/>
      <c r="CH160" s="347"/>
      <c r="CI160" s="275"/>
      <c r="CJ160" s="347"/>
      <c r="CK160" s="275"/>
      <c r="CL160" s="347"/>
      <c r="CM160" s="275"/>
      <c r="CN160" s="347"/>
      <c r="CO160" s="275"/>
      <c r="CP160" s="347"/>
      <c r="CQ160" s="275"/>
      <c r="CR160" s="347"/>
      <c r="CS160" s="275"/>
      <c r="CT160" s="347"/>
      <c r="CU160" s="275"/>
      <c r="CV160" s="347"/>
      <c r="CW160" s="275"/>
      <c r="CX160" s="347"/>
      <c r="CY160" s="275"/>
      <c r="CZ160" s="347"/>
      <c r="DA160" s="275"/>
      <c r="DB160" s="347"/>
      <c r="DC160" s="275"/>
      <c r="DD160" s="347"/>
      <c r="DE160" s="275"/>
      <c r="DF160" s="347"/>
      <c r="DG160" s="275"/>
      <c r="DH160" s="347"/>
      <c r="DI160" s="275"/>
      <c r="DJ160" s="347"/>
      <c r="DK160" s="434"/>
      <c r="DL160" s="275"/>
      <c r="DM160" s="347"/>
      <c r="DN160" s="275"/>
      <c r="DO160" s="347"/>
      <c r="DP160" s="275"/>
      <c r="DQ160" s="347"/>
      <c r="DR160" s="275"/>
      <c r="DS160" s="347"/>
      <c r="DT160" s="275"/>
      <c r="DU160" s="347"/>
      <c r="DV160" s="275"/>
      <c r="DW160" s="347"/>
      <c r="DX160" s="275"/>
      <c r="DY160" s="347"/>
      <c r="DZ160" s="275"/>
      <c r="EA160" s="347"/>
      <c r="EB160" s="275"/>
      <c r="EC160" s="347"/>
      <c r="ED160" s="275"/>
      <c r="EE160" s="87"/>
    </row>
    <row r="161" spans="2:135" ht="18" customHeight="1" x14ac:dyDescent="0.4">
      <c r="B161" s="651"/>
      <c r="C161" s="652"/>
      <c r="D161" s="644" t="s">
        <v>347</v>
      </c>
      <c r="E161" s="275"/>
      <c r="F161" s="342"/>
      <c r="G161" s="275"/>
      <c r="H161" s="347"/>
      <c r="I161" s="275"/>
      <c r="J161" s="347"/>
      <c r="K161" s="275"/>
      <c r="L161" s="347"/>
      <c r="M161" s="275"/>
      <c r="N161" s="347"/>
      <c r="O161" s="275"/>
      <c r="P161" s="347"/>
      <c r="Q161" s="275"/>
      <c r="R161" s="347"/>
      <c r="S161" s="275"/>
      <c r="T161" s="347"/>
      <c r="U161" s="275"/>
      <c r="V161" s="347"/>
      <c r="W161" s="275"/>
      <c r="X161" s="347"/>
      <c r="Y161" s="275"/>
      <c r="Z161" s="347"/>
      <c r="AA161" s="275"/>
      <c r="AB161" s="347"/>
      <c r="AC161" s="275"/>
      <c r="AD161" s="347"/>
      <c r="AE161" s="275"/>
      <c r="AF161" s="347"/>
      <c r="AG161" s="275"/>
      <c r="AH161" s="347"/>
      <c r="AI161" s="275"/>
      <c r="AJ161" s="342"/>
      <c r="AK161" s="275"/>
      <c r="AL161" s="347"/>
      <c r="AM161" s="275"/>
      <c r="AN161" s="347"/>
      <c r="AO161" s="275"/>
      <c r="AP161" s="347"/>
      <c r="AQ161" s="275"/>
      <c r="AR161" s="347"/>
      <c r="AS161" s="275"/>
      <c r="AT161" s="347"/>
      <c r="AU161" s="275"/>
      <c r="AV161" s="347"/>
      <c r="AW161" s="275"/>
      <c r="AX161" s="347"/>
      <c r="AY161" s="275"/>
      <c r="AZ161" s="347"/>
      <c r="BA161" s="275"/>
      <c r="BB161" s="347"/>
      <c r="BC161" s="275"/>
      <c r="BD161" s="347"/>
      <c r="BE161" s="275"/>
      <c r="BF161" s="347"/>
      <c r="BG161" s="275"/>
      <c r="BH161" s="347"/>
      <c r="BI161" s="275"/>
      <c r="BJ161" s="347"/>
      <c r="BK161" s="275"/>
      <c r="BL161" s="347"/>
      <c r="BM161" s="275"/>
      <c r="BN161" s="347"/>
      <c r="BO161" s="275"/>
      <c r="BP161" s="347"/>
      <c r="BQ161" s="275"/>
      <c r="BR161" s="347"/>
      <c r="BS161" s="275"/>
      <c r="BT161" s="347"/>
      <c r="BU161" s="275"/>
      <c r="BV161" s="347"/>
      <c r="BW161" s="275"/>
      <c r="BX161" s="347"/>
      <c r="BY161" s="275"/>
      <c r="BZ161" s="347"/>
      <c r="CA161" s="275"/>
      <c r="CB161" s="347"/>
      <c r="CC161" s="275"/>
      <c r="CD161" s="347"/>
      <c r="CE161" s="275"/>
      <c r="CF161" s="347"/>
      <c r="CG161" s="275"/>
      <c r="CH161" s="347"/>
      <c r="CI161" s="275"/>
      <c r="CJ161" s="347"/>
      <c r="CK161" s="275"/>
      <c r="CL161" s="347"/>
      <c r="CM161" s="275"/>
      <c r="CN161" s="347"/>
      <c r="CO161" s="275"/>
      <c r="CP161" s="347"/>
      <c r="CQ161" s="275"/>
      <c r="CR161" s="347"/>
      <c r="CS161" s="275"/>
      <c r="CT161" s="347"/>
      <c r="CU161" s="275"/>
      <c r="CV161" s="347"/>
      <c r="CW161" s="275"/>
      <c r="CX161" s="347"/>
      <c r="CY161" s="275"/>
      <c r="CZ161" s="347"/>
      <c r="DA161" s="275"/>
      <c r="DB161" s="347"/>
      <c r="DC161" s="275"/>
      <c r="DD161" s="347"/>
      <c r="DE161" s="275"/>
      <c r="DF161" s="347"/>
      <c r="DG161" s="275"/>
      <c r="DH161" s="347"/>
      <c r="DI161" s="275"/>
      <c r="DJ161" s="347"/>
      <c r="DK161" s="434"/>
      <c r="DL161" s="275"/>
      <c r="DM161" s="347"/>
      <c r="DN161" s="275"/>
      <c r="DO161" s="347"/>
      <c r="DP161" s="275"/>
      <c r="DQ161" s="347"/>
      <c r="DR161" s="275"/>
      <c r="DS161" s="347"/>
      <c r="DT161" s="275"/>
      <c r="DU161" s="347"/>
      <c r="DV161" s="275"/>
      <c r="DW161" s="347"/>
      <c r="DX161" s="275"/>
      <c r="DY161" s="347"/>
      <c r="DZ161" s="275"/>
      <c r="EA161" s="347"/>
      <c r="EB161" s="275"/>
      <c r="EC161" s="347"/>
      <c r="ED161" s="275"/>
      <c r="EE161" s="87"/>
    </row>
    <row r="162" spans="2:135" ht="18" customHeight="1" x14ac:dyDescent="0.4">
      <c r="B162" s="651"/>
      <c r="C162" s="652"/>
      <c r="D162" s="644"/>
      <c r="E162" s="275"/>
      <c r="F162" s="342"/>
      <c r="G162" s="275"/>
      <c r="H162" s="347"/>
      <c r="I162" s="275"/>
      <c r="J162" s="347"/>
      <c r="K162" s="275"/>
      <c r="L162" s="347"/>
      <c r="M162" s="275"/>
      <c r="N162" s="347"/>
      <c r="O162" s="275"/>
      <c r="P162" s="347"/>
      <c r="Q162" s="275"/>
      <c r="R162" s="347"/>
      <c r="S162" s="275"/>
      <c r="T162" s="347"/>
      <c r="U162" s="275"/>
      <c r="V162" s="347"/>
      <c r="W162" s="275"/>
      <c r="X162" s="347"/>
      <c r="Y162" s="275"/>
      <c r="Z162" s="347"/>
      <c r="AA162" s="275"/>
      <c r="AB162" s="347"/>
      <c r="AC162" s="275"/>
      <c r="AD162" s="347"/>
      <c r="AE162" s="275"/>
      <c r="AF162" s="347"/>
      <c r="AG162" s="275"/>
      <c r="AH162" s="347"/>
      <c r="AI162" s="275"/>
      <c r="AJ162" s="342"/>
      <c r="AK162" s="275"/>
      <c r="AL162" s="347"/>
      <c r="AM162" s="275"/>
      <c r="AN162" s="347"/>
      <c r="AO162" s="275"/>
      <c r="AP162" s="347"/>
      <c r="AQ162" s="275"/>
      <c r="AR162" s="347"/>
      <c r="AS162" s="275"/>
      <c r="AT162" s="347"/>
      <c r="AU162" s="275"/>
      <c r="AV162" s="347"/>
      <c r="AW162" s="275"/>
      <c r="AX162" s="347"/>
      <c r="AY162" s="275"/>
      <c r="AZ162" s="347"/>
      <c r="BA162" s="275"/>
      <c r="BB162" s="347"/>
      <c r="BC162" s="275"/>
      <c r="BD162" s="347"/>
      <c r="BE162" s="275"/>
      <c r="BF162" s="347"/>
      <c r="BG162" s="275"/>
      <c r="BH162" s="347"/>
      <c r="BI162" s="275"/>
      <c r="BJ162" s="347"/>
      <c r="BK162" s="275"/>
      <c r="BL162" s="347"/>
      <c r="BM162" s="275"/>
      <c r="BN162" s="347"/>
      <c r="BO162" s="275"/>
      <c r="BP162" s="347"/>
      <c r="BQ162" s="275"/>
      <c r="BR162" s="347"/>
      <c r="BS162" s="275"/>
      <c r="BT162" s="347"/>
      <c r="BU162" s="275"/>
      <c r="BV162" s="347"/>
      <c r="BW162" s="275"/>
      <c r="BX162" s="347"/>
      <c r="BY162" s="275"/>
      <c r="BZ162" s="347"/>
      <c r="CA162" s="275"/>
      <c r="CB162" s="347"/>
      <c r="CC162" s="275"/>
      <c r="CD162" s="347"/>
      <c r="CE162" s="275"/>
      <c r="CF162" s="347"/>
      <c r="CG162" s="275"/>
      <c r="CH162" s="347"/>
      <c r="CI162" s="275"/>
      <c r="CJ162" s="347"/>
      <c r="CK162" s="275"/>
      <c r="CL162" s="347"/>
      <c r="CM162" s="275"/>
      <c r="CN162" s="347"/>
      <c r="CO162" s="275"/>
      <c r="CP162" s="347"/>
      <c r="CQ162" s="275"/>
      <c r="CR162" s="347"/>
      <c r="CS162" s="275"/>
      <c r="CT162" s="347"/>
      <c r="CU162" s="275"/>
      <c r="CV162" s="347"/>
      <c r="CW162" s="275"/>
      <c r="CX162" s="347"/>
      <c r="CY162" s="275"/>
      <c r="CZ162" s="347"/>
      <c r="DA162" s="275"/>
      <c r="DB162" s="347"/>
      <c r="DC162" s="275"/>
      <c r="DD162" s="347"/>
      <c r="DE162" s="275"/>
      <c r="DF162" s="347"/>
      <c r="DG162" s="275"/>
      <c r="DH162" s="347"/>
      <c r="DI162" s="275"/>
      <c r="DJ162" s="347"/>
      <c r="DK162" s="434"/>
      <c r="DL162" s="275"/>
      <c r="DM162" s="347"/>
      <c r="DN162" s="275"/>
      <c r="DO162" s="347"/>
      <c r="DP162" s="275"/>
      <c r="DQ162" s="347"/>
      <c r="DR162" s="275"/>
      <c r="DS162" s="347"/>
      <c r="DT162" s="275"/>
      <c r="DU162" s="347"/>
      <c r="DV162" s="275"/>
      <c r="DW162" s="347"/>
      <c r="DX162" s="275"/>
      <c r="DY162" s="347"/>
      <c r="DZ162" s="275"/>
      <c r="EA162" s="347"/>
      <c r="EB162" s="275"/>
      <c r="EC162" s="347"/>
      <c r="ED162" s="275"/>
      <c r="EE162" s="87"/>
    </row>
    <row r="163" spans="2:135" ht="18" customHeight="1" thickBot="1" x14ac:dyDescent="0.45">
      <c r="B163" s="651"/>
      <c r="C163" s="652"/>
      <c r="D163" s="644" t="s">
        <v>348</v>
      </c>
      <c r="E163" s="275"/>
      <c r="F163" s="342"/>
      <c r="G163" s="275"/>
      <c r="H163" s="347"/>
      <c r="I163" s="275"/>
      <c r="J163" s="347"/>
      <c r="K163" s="275"/>
      <c r="L163" s="347"/>
      <c r="M163" s="275"/>
      <c r="N163" s="430"/>
      <c r="O163" s="275"/>
      <c r="P163" s="347"/>
      <c r="Q163" s="275"/>
      <c r="R163" s="347"/>
      <c r="S163" s="275"/>
      <c r="T163" s="347"/>
      <c r="U163" s="275"/>
      <c r="V163" s="347"/>
      <c r="W163" s="275"/>
      <c r="X163" s="347"/>
      <c r="Y163" s="275"/>
      <c r="Z163" s="347"/>
      <c r="AA163" s="275"/>
      <c r="AB163" s="347"/>
      <c r="AC163" s="275"/>
      <c r="AD163" s="347"/>
      <c r="AE163" s="275"/>
      <c r="AF163" s="347"/>
      <c r="AG163" s="275"/>
      <c r="AH163" s="347"/>
      <c r="AI163" s="275"/>
      <c r="AJ163" s="342"/>
      <c r="AK163" s="275"/>
      <c r="AL163" s="347"/>
      <c r="AM163" s="275"/>
      <c r="AN163" s="347"/>
      <c r="AO163" s="275"/>
      <c r="AP163" s="347"/>
      <c r="AQ163" s="275"/>
      <c r="AR163" s="347"/>
      <c r="AS163" s="275"/>
      <c r="AT163" s="347"/>
      <c r="AU163" s="275"/>
      <c r="AV163" s="347"/>
      <c r="AW163" s="275"/>
      <c r="AX163" s="347"/>
      <c r="AY163" s="275"/>
      <c r="AZ163" s="347"/>
      <c r="BA163" s="275"/>
      <c r="BB163" s="347"/>
      <c r="BC163" s="275"/>
      <c r="BD163" s="347"/>
      <c r="BE163" s="275"/>
      <c r="BF163" s="347"/>
      <c r="BG163" s="275"/>
      <c r="BH163" s="347"/>
      <c r="BI163" s="275"/>
      <c r="BJ163" s="347"/>
      <c r="BK163" s="275"/>
      <c r="BL163" s="347"/>
      <c r="BM163" s="275"/>
      <c r="BN163" s="347"/>
      <c r="BO163" s="275"/>
      <c r="BP163" s="347"/>
      <c r="BQ163" s="275"/>
      <c r="BR163" s="347"/>
      <c r="BS163" s="275"/>
      <c r="BT163" s="347"/>
      <c r="BU163" s="275"/>
      <c r="BV163" s="347"/>
      <c r="BW163" s="275"/>
      <c r="BX163" s="347"/>
      <c r="BY163" s="275"/>
      <c r="BZ163" s="347"/>
      <c r="CA163" s="275"/>
      <c r="CB163" s="347"/>
      <c r="CC163" s="275"/>
      <c r="CD163" s="347"/>
      <c r="CE163" s="275"/>
      <c r="CF163" s="347"/>
      <c r="CG163" s="275"/>
      <c r="CH163" s="347"/>
      <c r="CI163" s="275"/>
      <c r="CJ163" s="347"/>
      <c r="CK163" s="275"/>
      <c r="CL163" s="347"/>
      <c r="CM163" s="275"/>
      <c r="CN163" s="347"/>
      <c r="CO163" s="275"/>
      <c r="CP163" s="347"/>
      <c r="CQ163" s="275"/>
      <c r="CR163" s="347"/>
      <c r="CS163" s="275"/>
      <c r="CT163" s="347"/>
      <c r="CU163" s="275"/>
      <c r="CV163" s="347"/>
      <c r="CW163" s="275"/>
      <c r="CX163" s="347"/>
      <c r="CY163" s="275"/>
      <c r="CZ163" s="347"/>
      <c r="DA163" s="275"/>
      <c r="DB163" s="347"/>
      <c r="DC163" s="275"/>
      <c r="DD163" s="347"/>
      <c r="DE163" s="275"/>
      <c r="DF163" s="347"/>
      <c r="DG163" s="275"/>
      <c r="DH163" s="347"/>
      <c r="DI163" s="275"/>
      <c r="DJ163" s="347"/>
      <c r="DK163" s="434"/>
      <c r="DL163" s="275"/>
      <c r="DM163" s="347"/>
      <c r="DN163" s="275"/>
      <c r="DO163" s="347"/>
      <c r="DP163" s="275"/>
      <c r="DQ163" s="347"/>
      <c r="DR163" s="275"/>
      <c r="DS163" s="347"/>
      <c r="DT163" s="275"/>
      <c r="DU163" s="347"/>
      <c r="DV163" s="275"/>
      <c r="DW163" s="347"/>
      <c r="DX163" s="275"/>
      <c r="DY163" s="347"/>
      <c r="DZ163" s="275"/>
      <c r="EA163" s="347"/>
      <c r="EB163" s="275"/>
      <c r="EC163" s="347"/>
      <c r="ED163" s="275"/>
      <c r="EE163" s="87"/>
    </row>
    <row r="164" spans="2:135" ht="18" customHeight="1" thickBot="1" x14ac:dyDescent="0.45">
      <c r="B164" s="651"/>
      <c r="C164" s="652"/>
      <c r="D164" s="644"/>
      <c r="E164" s="275"/>
      <c r="F164" s="342"/>
      <c r="G164" s="275"/>
      <c r="H164" s="347"/>
      <c r="I164" s="275"/>
      <c r="J164" s="347"/>
      <c r="K164" s="275"/>
      <c r="L164" s="347"/>
      <c r="M164" s="434"/>
      <c r="N164" s="436"/>
      <c r="O164" s="381"/>
      <c r="P164" s="347"/>
      <c r="Q164" s="275"/>
      <c r="R164" s="347"/>
      <c r="S164" s="275"/>
      <c r="T164" s="347"/>
      <c r="U164" s="275"/>
      <c r="V164" s="347"/>
      <c r="W164" s="275"/>
      <c r="X164" s="347"/>
      <c r="Y164" s="275"/>
      <c r="Z164" s="347"/>
      <c r="AA164" s="275"/>
      <c r="AB164" s="347"/>
      <c r="AC164" s="275"/>
      <c r="AD164" s="347"/>
      <c r="AE164" s="275"/>
      <c r="AF164" s="347"/>
      <c r="AG164" s="275"/>
      <c r="AH164" s="347"/>
      <c r="AI164" s="275"/>
      <c r="AJ164" s="342"/>
      <c r="AK164" s="275"/>
      <c r="AL164" s="347"/>
      <c r="AM164" s="275"/>
      <c r="AN164" s="347"/>
      <c r="AO164" s="275"/>
      <c r="AP164" s="347"/>
      <c r="AQ164" s="275"/>
      <c r="AR164" s="347"/>
      <c r="AS164" s="275"/>
      <c r="AT164" s="347"/>
      <c r="AU164" s="275"/>
      <c r="AV164" s="347"/>
      <c r="AW164" s="275"/>
      <c r="AX164" s="347"/>
      <c r="AY164" s="275"/>
      <c r="AZ164" s="347"/>
      <c r="BA164" s="275"/>
      <c r="BB164" s="347"/>
      <c r="BC164" s="275"/>
      <c r="BD164" s="347"/>
      <c r="BE164" s="275"/>
      <c r="BF164" s="347"/>
      <c r="BG164" s="275"/>
      <c r="BH164" s="347"/>
      <c r="BI164" s="275"/>
      <c r="BJ164" s="347"/>
      <c r="BK164" s="275"/>
      <c r="BL164" s="347"/>
      <c r="BM164" s="275"/>
      <c r="BN164" s="347"/>
      <c r="BO164" s="275"/>
      <c r="BP164" s="347"/>
      <c r="BQ164" s="275"/>
      <c r="BR164" s="347"/>
      <c r="BS164" s="275"/>
      <c r="BT164" s="347"/>
      <c r="BU164" s="275"/>
      <c r="BV164" s="347"/>
      <c r="BW164" s="275"/>
      <c r="BX164" s="347"/>
      <c r="BY164" s="275"/>
      <c r="BZ164" s="347"/>
      <c r="CA164" s="275"/>
      <c r="CB164" s="347"/>
      <c r="CC164" s="275"/>
      <c r="CD164" s="347"/>
      <c r="CE164" s="275"/>
      <c r="CF164" s="347"/>
      <c r="CG164" s="275"/>
      <c r="CH164" s="347"/>
      <c r="CI164" s="275"/>
      <c r="CJ164" s="347"/>
      <c r="CK164" s="275"/>
      <c r="CL164" s="347"/>
      <c r="CM164" s="275"/>
      <c r="CN164" s="347"/>
      <c r="CO164" s="275"/>
      <c r="CP164" s="347"/>
      <c r="CQ164" s="275"/>
      <c r="CR164" s="347"/>
      <c r="CS164" s="275"/>
      <c r="CT164" s="347"/>
      <c r="CU164" s="275"/>
      <c r="CV164" s="347"/>
      <c r="CW164" s="275"/>
      <c r="CX164" s="347"/>
      <c r="CY164" s="275"/>
      <c r="CZ164" s="347"/>
      <c r="DA164" s="275"/>
      <c r="DB164" s="347"/>
      <c r="DC164" s="275"/>
      <c r="DD164" s="347"/>
      <c r="DE164" s="275"/>
      <c r="DF164" s="347"/>
      <c r="DG164" s="275"/>
      <c r="DH164" s="347"/>
      <c r="DI164" s="275"/>
      <c r="DJ164" s="347"/>
      <c r="DK164" s="434"/>
      <c r="DL164" s="275"/>
      <c r="DM164" s="347"/>
      <c r="DN164" s="275"/>
      <c r="DO164" s="347"/>
      <c r="DP164" s="275"/>
      <c r="DQ164" s="347"/>
      <c r="DR164" s="275"/>
      <c r="DS164" s="347"/>
      <c r="DT164" s="275"/>
      <c r="DU164" s="347"/>
      <c r="DV164" s="275"/>
      <c r="DW164" s="347"/>
      <c r="DX164" s="275"/>
      <c r="DY164" s="347"/>
      <c r="DZ164" s="275"/>
      <c r="EA164" s="347"/>
      <c r="EB164" s="275"/>
      <c r="EC164" s="347"/>
      <c r="ED164" s="275"/>
      <c r="EE164" s="87"/>
    </row>
    <row r="165" spans="2:135" ht="18" customHeight="1" x14ac:dyDescent="0.4">
      <c r="B165" s="651"/>
      <c r="C165" s="652"/>
      <c r="D165" s="644" t="s">
        <v>349</v>
      </c>
      <c r="E165" s="275"/>
      <c r="F165" s="342"/>
      <c r="G165" s="275"/>
      <c r="H165" s="347"/>
      <c r="I165" s="275"/>
      <c r="J165" s="347"/>
      <c r="K165" s="275"/>
      <c r="L165" s="347"/>
      <c r="M165" s="275"/>
      <c r="N165" s="435"/>
      <c r="O165" s="275"/>
      <c r="P165" s="347"/>
      <c r="Q165" s="275"/>
      <c r="R165" s="347"/>
      <c r="S165" s="275"/>
      <c r="T165" s="347"/>
      <c r="U165" s="275"/>
      <c r="V165" s="347"/>
      <c r="W165" s="275"/>
      <c r="X165" s="347"/>
      <c r="Y165" s="275"/>
      <c r="Z165" s="347"/>
      <c r="AA165" s="275"/>
      <c r="AB165" s="347"/>
      <c r="AC165" s="275"/>
      <c r="AD165" s="347"/>
      <c r="AE165" s="275"/>
      <c r="AF165" s="347"/>
      <c r="AG165" s="275"/>
      <c r="AH165" s="347"/>
      <c r="AI165" s="275"/>
      <c r="AJ165" s="342"/>
      <c r="AK165" s="275"/>
      <c r="AL165" s="347"/>
      <c r="AM165" s="275"/>
      <c r="AN165" s="347"/>
      <c r="AO165" s="275"/>
      <c r="AP165" s="347"/>
      <c r="AQ165" s="275"/>
      <c r="AR165" s="347"/>
      <c r="AS165" s="275"/>
      <c r="AT165" s="347"/>
      <c r="AU165" s="275"/>
      <c r="AV165" s="347"/>
      <c r="AW165" s="275"/>
      <c r="AX165" s="347"/>
      <c r="AY165" s="275"/>
      <c r="AZ165" s="347"/>
      <c r="BA165" s="275"/>
      <c r="BB165" s="347"/>
      <c r="BC165" s="275"/>
      <c r="BD165" s="347"/>
      <c r="BE165" s="275"/>
      <c r="BF165" s="347"/>
      <c r="BG165" s="275"/>
      <c r="BH165" s="347"/>
      <c r="BI165" s="275"/>
      <c r="BJ165" s="347"/>
      <c r="BK165" s="275"/>
      <c r="BL165" s="347"/>
      <c r="BM165" s="275"/>
      <c r="BN165" s="347"/>
      <c r="BO165" s="275"/>
      <c r="BP165" s="347"/>
      <c r="BQ165" s="275"/>
      <c r="BR165" s="347"/>
      <c r="BS165" s="275"/>
      <c r="BT165" s="347"/>
      <c r="BU165" s="275"/>
      <c r="BV165" s="347"/>
      <c r="BW165" s="275"/>
      <c r="BX165" s="347"/>
      <c r="BY165" s="275"/>
      <c r="BZ165" s="347"/>
      <c r="CA165" s="275"/>
      <c r="CB165" s="347"/>
      <c r="CC165" s="275"/>
      <c r="CD165" s="347"/>
      <c r="CE165" s="275"/>
      <c r="CF165" s="347"/>
      <c r="CG165" s="275"/>
      <c r="CH165" s="347"/>
      <c r="CI165" s="275"/>
      <c r="CJ165" s="347"/>
      <c r="CK165" s="275"/>
      <c r="CL165" s="347"/>
      <c r="CM165" s="275"/>
      <c r="CN165" s="347"/>
      <c r="CO165" s="275"/>
      <c r="CP165" s="347"/>
      <c r="CQ165" s="275"/>
      <c r="CR165" s="347"/>
      <c r="CS165" s="275"/>
      <c r="CT165" s="347"/>
      <c r="CU165" s="275"/>
      <c r="CV165" s="347"/>
      <c r="CW165" s="275"/>
      <c r="CX165" s="347"/>
      <c r="CY165" s="275"/>
      <c r="CZ165" s="347"/>
      <c r="DA165" s="275"/>
      <c r="DB165" s="347"/>
      <c r="DC165" s="275"/>
      <c r="DD165" s="347"/>
      <c r="DE165" s="275"/>
      <c r="DF165" s="347"/>
      <c r="DG165" s="275"/>
      <c r="DH165" s="347"/>
      <c r="DI165" s="275"/>
      <c r="DJ165" s="347"/>
      <c r="DK165" s="434"/>
      <c r="DL165" s="275"/>
      <c r="DM165" s="347"/>
      <c r="DN165" s="275"/>
      <c r="DO165" s="347"/>
      <c r="DP165" s="275"/>
      <c r="DQ165" s="347"/>
      <c r="DR165" s="275"/>
      <c r="DS165" s="347"/>
      <c r="DT165" s="275"/>
      <c r="DU165" s="347"/>
      <c r="DV165" s="275"/>
      <c r="DW165" s="347"/>
      <c r="DX165" s="275"/>
      <c r="DY165" s="347"/>
      <c r="DZ165" s="275"/>
      <c r="EA165" s="347"/>
      <c r="EB165" s="275"/>
      <c r="EC165" s="347"/>
      <c r="ED165" s="275"/>
      <c r="EE165" s="87"/>
    </row>
    <row r="166" spans="2:135" ht="18" customHeight="1" x14ac:dyDescent="0.4">
      <c r="B166" s="651"/>
      <c r="C166" s="652"/>
      <c r="D166" s="644"/>
      <c r="E166" s="275"/>
      <c r="F166" s="342"/>
      <c r="G166" s="275"/>
      <c r="H166" s="347"/>
      <c r="I166" s="275"/>
      <c r="J166" s="347"/>
      <c r="K166" s="275"/>
      <c r="L166" s="347"/>
      <c r="M166" s="275"/>
      <c r="N166" s="347"/>
      <c r="O166" s="275"/>
      <c r="P166" s="347"/>
      <c r="Q166" s="275"/>
      <c r="R166" s="347"/>
      <c r="S166" s="275"/>
      <c r="T166" s="347"/>
      <c r="U166" s="275"/>
      <c r="V166" s="347"/>
      <c r="W166" s="275"/>
      <c r="X166" s="347"/>
      <c r="Y166" s="275"/>
      <c r="Z166" s="347"/>
      <c r="AA166" s="275"/>
      <c r="AB166" s="347"/>
      <c r="AC166" s="275"/>
      <c r="AD166" s="347"/>
      <c r="AE166" s="275"/>
      <c r="AF166" s="347"/>
      <c r="AG166" s="275"/>
      <c r="AH166" s="347"/>
      <c r="AI166" s="275"/>
      <c r="AJ166" s="342"/>
      <c r="AK166" s="275"/>
      <c r="AL166" s="347"/>
      <c r="AM166" s="275"/>
      <c r="AN166" s="347"/>
      <c r="AO166" s="275"/>
      <c r="AP166" s="347"/>
      <c r="AQ166" s="275"/>
      <c r="AR166" s="347"/>
      <c r="AS166" s="275"/>
      <c r="AT166" s="347"/>
      <c r="AU166" s="275"/>
      <c r="AV166" s="347"/>
      <c r="AW166" s="275"/>
      <c r="AX166" s="347"/>
      <c r="AY166" s="275"/>
      <c r="AZ166" s="347"/>
      <c r="BA166" s="275"/>
      <c r="BB166" s="347"/>
      <c r="BC166" s="275"/>
      <c r="BD166" s="347"/>
      <c r="BE166" s="275"/>
      <c r="BF166" s="347"/>
      <c r="BG166" s="275"/>
      <c r="BH166" s="347"/>
      <c r="BI166" s="275"/>
      <c r="BJ166" s="347"/>
      <c r="BK166" s="275"/>
      <c r="BL166" s="347"/>
      <c r="BM166" s="275"/>
      <c r="BN166" s="347"/>
      <c r="BO166" s="275"/>
      <c r="BP166" s="347"/>
      <c r="BQ166" s="275"/>
      <c r="BR166" s="347"/>
      <c r="BS166" s="275"/>
      <c r="BT166" s="347"/>
      <c r="BU166" s="275"/>
      <c r="BV166" s="347"/>
      <c r="BW166" s="275"/>
      <c r="BX166" s="347"/>
      <c r="BY166" s="275"/>
      <c r="BZ166" s="347"/>
      <c r="CA166" s="275"/>
      <c r="CB166" s="347"/>
      <c r="CC166" s="275"/>
      <c r="CD166" s="347"/>
      <c r="CE166" s="275"/>
      <c r="CF166" s="347"/>
      <c r="CG166" s="275"/>
      <c r="CH166" s="347"/>
      <c r="CI166" s="275"/>
      <c r="CJ166" s="347"/>
      <c r="CK166" s="275"/>
      <c r="CL166" s="347"/>
      <c r="CM166" s="275"/>
      <c r="CN166" s="347"/>
      <c r="CO166" s="275"/>
      <c r="CP166" s="347"/>
      <c r="CQ166" s="275"/>
      <c r="CR166" s="347"/>
      <c r="CS166" s="275"/>
      <c r="CT166" s="347"/>
      <c r="CU166" s="275"/>
      <c r="CV166" s="347"/>
      <c r="CW166" s="275"/>
      <c r="CX166" s="347"/>
      <c r="CY166" s="275"/>
      <c r="CZ166" s="347"/>
      <c r="DA166" s="275"/>
      <c r="DB166" s="347"/>
      <c r="DC166" s="275"/>
      <c r="DD166" s="347"/>
      <c r="DE166" s="275"/>
      <c r="DF166" s="347"/>
      <c r="DG166" s="275"/>
      <c r="DH166" s="347"/>
      <c r="DI166" s="275"/>
      <c r="DJ166" s="347"/>
      <c r="DK166" s="434"/>
      <c r="DL166" s="275"/>
      <c r="DM166" s="347"/>
      <c r="DN166" s="275"/>
      <c r="DO166" s="347"/>
      <c r="DP166" s="275"/>
      <c r="DQ166" s="347"/>
      <c r="DR166" s="275"/>
      <c r="DS166" s="347"/>
      <c r="DT166" s="275"/>
      <c r="DU166" s="347"/>
      <c r="DV166" s="275"/>
      <c r="DW166" s="347"/>
      <c r="DX166" s="275"/>
      <c r="DY166" s="347"/>
      <c r="DZ166" s="275"/>
      <c r="EA166" s="347"/>
      <c r="EB166" s="275"/>
      <c r="EC166" s="347"/>
      <c r="ED166" s="275"/>
      <c r="EE166" s="87"/>
    </row>
    <row r="167" spans="2:135" ht="18" customHeight="1" x14ac:dyDescent="0.4">
      <c r="B167" s="651"/>
      <c r="C167" s="652"/>
      <c r="D167" s="644" t="s">
        <v>350</v>
      </c>
      <c r="E167" s="275"/>
      <c r="F167" s="342"/>
      <c r="G167" s="275"/>
      <c r="H167" s="347"/>
      <c r="I167" s="275"/>
      <c r="J167" s="347"/>
      <c r="K167" s="275"/>
      <c r="L167" s="347"/>
      <c r="M167" s="275"/>
      <c r="N167" s="347"/>
      <c r="O167" s="275"/>
      <c r="P167" s="347"/>
      <c r="Q167" s="275"/>
      <c r="R167" s="347"/>
      <c r="S167" s="275"/>
      <c r="T167" s="347"/>
      <c r="U167" s="275"/>
      <c r="V167" s="347"/>
      <c r="W167" s="275"/>
      <c r="X167" s="347"/>
      <c r="Y167" s="275"/>
      <c r="Z167" s="347"/>
      <c r="AA167" s="275"/>
      <c r="AB167" s="347"/>
      <c r="AC167" s="275"/>
      <c r="AD167" s="347"/>
      <c r="AE167" s="275"/>
      <c r="AF167" s="347"/>
      <c r="AG167" s="275"/>
      <c r="AH167" s="347"/>
      <c r="AI167" s="275"/>
      <c r="AJ167" s="342"/>
      <c r="AK167" s="275"/>
      <c r="AL167" s="347"/>
      <c r="AM167" s="275"/>
      <c r="AN167" s="347"/>
      <c r="AO167" s="275"/>
      <c r="AP167" s="347"/>
      <c r="AQ167" s="275"/>
      <c r="AR167" s="347"/>
      <c r="AS167" s="275"/>
      <c r="AT167" s="347"/>
      <c r="AU167" s="275"/>
      <c r="AV167" s="347"/>
      <c r="AW167" s="275"/>
      <c r="AX167" s="347"/>
      <c r="AY167" s="275"/>
      <c r="AZ167" s="347"/>
      <c r="BA167" s="275"/>
      <c r="BB167" s="347"/>
      <c r="BC167" s="275"/>
      <c r="BD167" s="347"/>
      <c r="BE167" s="275"/>
      <c r="BF167" s="347"/>
      <c r="BG167" s="275"/>
      <c r="BH167" s="347"/>
      <c r="BI167" s="275"/>
      <c r="BJ167" s="347"/>
      <c r="BK167" s="275"/>
      <c r="BL167" s="347"/>
      <c r="BM167" s="275"/>
      <c r="BN167" s="347"/>
      <c r="BO167" s="275"/>
      <c r="BP167" s="347"/>
      <c r="BQ167" s="275"/>
      <c r="BR167" s="347"/>
      <c r="BS167" s="275"/>
      <c r="BT167" s="347"/>
      <c r="BU167" s="275"/>
      <c r="BV167" s="347"/>
      <c r="BW167" s="275"/>
      <c r="BX167" s="347"/>
      <c r="BY167" s="275"/>
      <c r="BZ167" s="347"/>
      <c r="CA167" s="275"/>
      <c r="CB167" s="347"/>
      <c r="CC167" s="275"/>
      <c r="CD167" s="347"/>
      <c r="CE167" s="275"/>
      <c r="CF167" s="347"/>
      <c r="CG167" s="275"/>
      <c r="CH167" s="347"/>
      <c r="CI167" s="275"/>
      <c r="CJ167" s="347"/>
      <c r="CK167" s="275"/>
      <c r="CL167" s="347"/>
      <c r="CM167" s="275"/>
      <c r="CN167" s="347"/>
      <c r="CO167" s="275"/>
      <c r="CP167" s="347"/>
      <c r="CQ167" s="275"/>
      <c r="CR167" s="347"/>
      <c r="CS167" s="275"/>
      <c r="CT167" s="347"/>
      <c r="CU167" s="275"/>
      <c r="CV167" s="347"/>
      <c r="CW167" s="275"/>
      <c r="CX167" s="347"/>
      <c r="CY167" s="275"/>
      <c r="CZ167" s="347"/>
      <c r="DA167" s="275"/>
      <c r="DB167" s="347"/>
      <c r="DC167" s="275"/>
      <c r="DD167" s="347"/>
      <c r="DE167" s="275"/>
      <c r="DF167" s="347"/>
      <c r="DG167" s="275"/>
      <c r="DH167" s="347"/>
      <c r="DI167" s="275"/>
      <c r="DJ167" s="347"/>
      <c r="DK167" s="434"/>
      <c r="DL167" s="275"/>
      <c r="DM167" s="347"/>
      <c r="DN167" s="275"/>
      <c r="DO167" s="347"/>
      <c r="DP167" s="275"/>
      <c r="DQ167" s="347"/>
      <c r="DR167" s="275"/>
      <c r="DS167" s="347"/>
      <c r="DT167" s="275"/>
      <c r="DU167" s="347"/>
      <c r="DV167" s="275"/>
      <c r="DW167" s="347"/>
      <c r="DX167" s="275"/>
      <c r="DY167" s="347"/>
      <c r="DZ167" s="275"/>
      <c r="EA167" s="347"/>
      <c r="EB167" s="275"/>
      <c r="EC167" s="347"/>
      <c r="ED167" s="275"/>
      <c r="EE167" s="87"/>
    </row>
    <row r="168" spans="2:135" ht="18" customHeight="1" x14ac:dyDescent="0.4">
      <c r="B168" s="651"/>
      <c r="C168" s="652"/>
      <c r="D168" s="644"/>
      <c r="E168" s="275"/>
      <c r="F168" s="342"/>
      <c r="G168" s="275"/>
      <c r="H168" s="347"/>
      <c r="I168" s="275"/>
      <c r="J168" s="347"/>
      <c r="K168" s="275"/>
      <c r="L168" s="347"/>
      <c r="M168" s="275"/>
      <c r="N168" s="347"/>
      <c r="O168" s="275"/>
      <c r="P168" s="347"/>
      <c r="Q168" s="275"/>
      <c r="R168" s="347"/>
      <c r="S168" s="275"/>
      <c r="T168" s="347"/>
      <c r="U168" s="275"/>
      <c r="V168" s="347"/>
      <c r="W168" s="275"/>
      <c r="X168" s="347"/>
      <c r="Y168" s="275"/>
      <c r="Z168" s="347"/>
      <c r="AA168" s="275"/>
      <c r="AB168" s="347"/>
      <c r="AC168" s="275"/>
      <c r="AD168" s="347"/>
      <c r="AE168" s="275"/>
      <c r="AF168" s="347"/>
      <c r="AG168" s="275"/>
      <c r="AH168" s="347"/>
      <c r="AI168" s="275"/>
      <c r="AJ168" s="342"/>
      <c r="AK168" s="275"/>
      <c r="AL168" s="347"/>
      <c r="AM168" s="275"/>
      <c r="AN168" s="347"/>
      <c r="AO168" s="275"/>
      <c r="AP168" s="347"/>
      <c r="AQ168" s="275"/>
      <c r="AR168" s="347"/>
      <c r="AS168" s="275"/>
      <c r="AT168" s="347"/>
      <c r="AU168" s="275"/>
      <c r="AV168" s="347"/>
      <c r="AW168" s="275"/>
      <c r="AX168" s="347"/>
      <c r="AY168" s="275"/>
      <c r="AZ168" s="347"/>
      <c r="BA168" s="275"/>
      <c r="BB168" s="347"/>
      <c r="BC168" s="275"/>
      <c r="BD168" s="347"/>
      <c r="BE168" s="275"/>
      <c r="BF168" s="347"/>
      <c r="BG168" s="275"/>
      <c r="BH168" s="347"/>
      <c r="BI168" s="275"/>
      <c r="BJ168" s="347"/>
      <c r="BK168" s="275"/>
      <c r="BL168" s="347"/>
      <c r="BM168" s="275"/>
      <c r="BN168" s="347"/>
      <c r="BO168" s="275"/>
      <c r="BP168" s="347"/>
      <c r="BQ168" s="275"/>
      <c r="BR168" s="347"/>
      <c r="BS168" s="275"/>
      <c r="BT168" s="347"/>
      <c r="BU168" s="275"/>
      <c r="BV168" s="347"/>
      <c r="BW168" s="275"/>
      <c r="BX168" s="347"/>
      <c r="BY168" s="275"/>
      <c r="BZ168" s="347"/>
      <c r="CA168" s="275"/>
      <c r="CB168" s="347"/>
      <c r="CC168" s="275"/>
      <c r="CD168" s="347"/>
      <c r="CE168" s="275"/>
      <c r="CF168" s="347"/>
      <c r="CG168" s="275"/>
      <c r="CH168" s="347"/>
      <c r="CI168" s="275"/>
      <c r="CJ168" s="347"/>
      <c r="CK168" s="275"/>
      <c r="CL168" s="347"/>
      <c r="CM168" s="275"/>
      <c r="CN168" s="347"/>
      <c r="CO168" s="275"/>
      <c r="CP168" s="347"/>
      <c r="CQ168" s="275"/>
      <c r="CR168" s="347"/>
      <c r="CS168" s="275"/>
      <c r="CT168" s="347"/>
      <c r="CU168" s="275"/>
      <c r="CV168" s="347"/>
      <c r="CW168" s="275"/>
      <c r="CX168" s="347"/>
      <c r="CY168" s="275"/>
      <c r="CZ168" s="347"/>
      <c r="DA168" s="275"/>
      <c r="DB168" s="347"/>
      <c r="DC168" s="275"/>
      <c r="DD168" s="347"/>
      <c r="DE168" s="275"/>
      <c r="DF168" s="347"/>
      <c r="DG168" s="275"/>
      <c r="DH168" s="347"/>
      <c r="DI168" s="275"/>
      <c r="DJ168" s="347"/>
      <c r="DK168" s="434"/>
      <c r="DL168" s="275"/>
      <c r="DM168" s="347"/>
      <c r="DN168" s="275"/>
      <c r="DO168" s="347"/>
      <c r="DP168" s="275"/>
      <c r="DQ168" s="347"/>
      <c r="DR168" s="275"/>
      <c r="DS168" s="347"/>
      <c r="DT168" s="275"/>
      <c r="DU168" s="347"/>
      <c r="DV168" s="275"/>
      <c r="DW168" s="347"/>
      <c r="DX168" s="275"/>
      <c r="DY168" s="347"/>
      <c r="DZ168" s="275"/>
      <c r="EA168" s="347"/>
      <c r="EB168" s="275"/>
      <c r="EC168" s="347"/>
      <c r="ED168" s="275"/>
      <c r="EE168" s="87"/>
    </row>
    <row r="169" spans="2:135" ht="18" customHeight="1" x14ac:dyDescent="0.4">
      <c r="B169" s="651"/>
      <c r="C169" s="652"/>
      <c r="D169" s="644" t="s">
        <v>351</v>
      </c>
      <c r="E169" s="275"/>
      <c r="F169" s="342"/>
      <c r="G169" s="275"/>
      <c r="H169" s="347"/>
      <c r="I169" s="275"/>
      <c r="J169" s="347"/>
      <c r="K169" s="275"/>
      <c r="L169" s="347"/>
      <c r="M169" s="275"/>
      <c r="N169" s="347"/>
      <c r="O169" s="275"/>
      <c r="P169" s="347"/>
      <c r="Q169" s="275"/>
      <c r="R169" s="347"/>
      <c r="S169" s="275"/>
      <c r="T169" s="347"/>
      <c r="U169" s="275"/>
      <c r="V169" s="347"/>
      <c r="W169" s="275"/>
      <c r="X169" s="347"/>
      <c r="Y169" s="275"/>
      <c r="Z169" s="347"/>
      <c r="AA169" s="275"/>
      <c r="AB169" s="347"/>
      <c r="AC169" s="275"/>
      <c r="AD169" s="347"/>
      <c r="AE169" s="275"/>
      <c r="AF169" s="347"/>
      <c r="AG169" s="275"/>
      <c r="AH169" s="347"/>
      <c r="AI169" s="275"/>
      <c r="AJ169" s="342"/>
      <c r="AK169" s="275"/>
      <c r="AL169" s="347"/>
      <c r="AM169" s="275"/>
      <c r="AN169" s="347"/>
      <c r="AO169" s="275"/>
      <c r="AP169" s="347"/>
      <c r="AQ169" s="275"/>
      <c r="AR169" s="347"/>
      <c r="AS169" s="275"/>
      <c r="AT169" s="347"/>
      <c r="AU169" s="275"/>
      <c r="AV169" s="347"/>
      <c r="AW169" s="275"/>
      <c r="AX169" s="347"/>
      <c r="AY169" s="275"/>
      <c r="AZ169" s="347"/>
      <c r="BA169" s="275"/>
      <c r="BB169" s="347"/>
      <c r="BC169" s="275"/>
      <c r="BD169" s="347"/>
      <c r="BE169" s="275"/>
      <c r="BF169" s="347"/>
      <c r="BG169" s="275"/>
      <c r="BH169" s="347"/>
      <c r="BI169" s="275"/>
      <c r="BJ169" s="347"/>
      <c r="BK169" s="275"/>
      <c r="BL169" s="347"/>
      <c r="BM169" s="275"/>
      <c r="BN169" s="347"/>
      <c r="BO169" s="275"/>
      <c r="BP169" s="347"/>
      <c r="BQ169" s="275"/>
      <c r="BR169" s="347"/>
      <c r="BS169" s="275"/>
      <c r="BT169" s="347"/>
      <c r="BU169" s="275"/>
      <c r="BV169" s="347"/>
      <c r="BW169" s="275"/>
      <c r="BX169" s="347"/>
      <c r="BY169" s="275"/>
      <c r="BZ169" s="347"/>
      <c r="CA169" s="275"/>
      <c r="CB169" s="347"/>
      <c r="CC169" s="275"/>
      <c r="CD169" s="347"/>
      <c r="CE169" s="275"/>
      <c r="CF169" s="347"/>
      <c r="CG169" s="275"/>
      <c r="CH169" s="347"/>
      <c r="CI169" s="275"/>
      <c r="CJ169" s="347"/>
      <c r="CK169" s="275"/>
      <c r="CL169" s="347"/>
      <c r="CM169" s="275"/>
      <c r="CN169" s="347"/>
      <c r="CO169" s="275"/>
      <c r="CP169" s="347"/>
      <c r="CQ169" s="275"/>
      <c r="CR169" s="347"/>
      <c r="CS169" s="275"/>
      <c r="CT169" s="347"/>
      <c r="CU169" s="275"/>
      <c r="CV169" s="347"/>
      <c r="CW169" s="275"/>
      <c r="CX169" s="347"/>
      <c r="CY169" s="275"/>
      <c r="CZ169" s="347"/>
      <c r="DA169" s="275"/>
      <c r="DB169" s="347"/>
      <c r="DC169" s="275"/>
      <c r="DD169" s="347"/>
      <c r="DE169" s="275"/>
      <c r="DF169" s="347"/>
      <c r="DG169" s="275"/>
      <c r="DH169" s="347"/>
      <c r="DI169" s="275"/>
      <c r="DJ169" s="347"/>
      <c r="DK169" s="434"/>
      <c r="DL169" s="275"/>
      <c r="DM169" s="347"/>
      <c r="DN169" s="275"/>
      <c r="DO169" s="347"/>
      <c r="DP169" s="275"/>
      <c r="DQ169" s="347"/>
      <c r="DR169" s="275"/>
      <c r="DS169" s="347"/>
      <c r="DT169" s="275"/>
      <c r="DU169" s="347"/>
      <c r="DV169" s="275"/>
      <c r="DW169" s="347"/>
      <c r="DX169" s="275"/>
      <c r="DY169" s="347"/>
      <c r="DZ169" s="275"/>
      <c r="EA169" s="347"/>
      <c r="EB169" s="275"/>
      <c r="EC169" s="347"/>
      <c r="ED169" s="275"/>
      <c r="EE169" s="87"/>
    </row>
    <row r="170" spans="2:135" ht="18" customHeight="1" x14ac:dyDescent="0.4">
      <c r="B170" s="651"/>
      <c r="C170" s="652"/>
      <c r="D170" s="644"/>
      <c r="E170" s="275"/>
      <c r="F170" s="342"/>
      <c r="G170" s="275"/>
      <c r="H170" s="347"/>
      <c r="I170" s="275"/>
      <c r="J170" s="347"/>
      <c r="K170" s="275"/>
      <c r="L170" s="347"/>
      <c r="M170" s="275"/>
      <c r="N170" s="347"/>
      <c r="O170" s="275"/>
      <c r="P170" s="347"/>
      <c r="Q170" s="275"/>
      <c r="R170" s="347"/>
      <c r="S170" s="275"/>
      <c r="T170" s="347"/>
      <c r="U170" s="275"/>
      <c r="V170" s="347"/>
      <c r="W170" s="275"/>
      <c r="X170" s="347"/>
      <c r="Y170" s="275"/>
      <c r="Z170" s="347"/>
      <c r="AA170" s="275"/>
      <c r="AB170" s="347"/>
      <c r="AC170" s="275"/>
      <c r="AD170" s="347"/>
      <c r="AE170" s="275"/>
      <c r="AF170" s="347"/>
      <c r="AG170" s="275"/>
      <c r="AH170" s="347"/>
      <c r="AI170" s="275"/>
      <c r="AJ170" s="342"/>
      <c r="AK170" s="275"/>
      <c r="AL170" s="347"/>
      <c r="AM170" s="275"/>
      <c r="AN170" s="347"/>
      <c r="AO170" s="275"/>
      <c r="AP170" s="347"/>
      <c r="AQ170" s="275"/>
      <c r="AR170" s="347"/>
      <c r="AS170" s="275"/>
      <c r="AT170" s="347"/>
      <c r="AU170" s="275"/>
      <c r="AV170" s="347"/>
      <c r="AW170" s="275"/>
      <c r="AX170" s="347"/>
      <c r="AY170" s="275"/>
      <c r="AZ170" s="347"/>
      <c r="BA170" s="275"/>
      <c r="BB170" s="347"/>
      <c r="BC170" s="275"/>
      <c r="BD170" s="347"/>
      <c r="BE170" s="275"/>
      <c r="BF170" s="347"/>
      <c r="BG170" s="275"/>
      <c r="BH170" s="347"/>
      <c r="BI170" s="275"/>
      <c r="BJ170" s="347"/>
      <c r="BK170" s="275"/>
      <c r="BL170" s="347"/>
      <c r="BM170" s="275"/>
      <c r="BN170" s="347"/>
      <c r="BO170" s="275"/>
      <c r="BP170" s="347"/>
      <c r="BQ170" s="275"/>
      <c r="BR170" s="347"/>
      <c r="BS170" s="275"/>
      <c r="BT170" s="347"/>
      <c r="BU170" s="275"/>
      <c r="BV170" s="347"/>
      <c r="BW170" s="275"/>
      <c r="BX170" s="347"/>
      <c r="BY170" s="275"/>
      <c r="BZ170" s="347"/>
      <c r="CA170" s="275"/>
      <c r="CB170" s="347"/>
      <c r="CC170" s="275"/>
      <c r="CD170" s="347"/>
      <c r="CE170" s="275"/>
      <c r="CF170" s="347"/>
      <c r="CG170" s="275"/>
      <c r="CH170" s="347"/>
      <c r="CI170" s="275"/>
      <c r="CJ170" s="347"/>
      <c r="CK170" s="275"/>
      <c r="CL170" s="347"/>
      <c r="CM170" s="275"/>
      <c r="CN170" s="347"/>
      <c r="CO170" s="275"/>
      <c r="CP170" s="347"/>
      <c r="CQ170" s="275"/>
      <c r="CR170" s="347"/>
      <c r="CS170" s="275"/>
      <c r="CT170" s="347"/>
      <c r="CU170" s="275"/>
      <c r="CV170" s="347"/>
      <c r="CW170" s="275"/>
      <c r="CX170" s="347"/>
      <c r="CY170" s="275"/>
      <c r="CZ170" s="347"/>
      <c r="DA170" s="275"/>
      <c r="DB170" s="347"/>
      <c r="DC170" s="275"/>
      <c r="DD170" s="347"/>
      <c r="DE170" s="275"/>
      <c r="DF170" s="347"/>
      <c r="DG170" s="275"/>
      <c r="DH170" s="347"/>
      <c r="DI170" s="275"/>
      <c r="DJ170" s="347"/>
      <c r="DK170" s="434"/>
      <c r="DL170" s="275"/>
      <c r="DM170" s="347"/>
      <c r="DN170" s="275"/>
      <c r="DO170" s="347"/>
      <c r="DP170" s="275"/>
      <c r="DQ170" s="347"/>
      <c r="DR170" s="275"/>
      <c r="DS170" s="347"/>
      <c r="DT170" s="275"/>
      <c r="DU170" s="347"/>
      <c r="DV170" s="275"/>
      <c r="DW170" s="347"/>
      <c r="DX170" s="275"/>
      <c r="DY170" s="347"/>
      <c r="DZ170" s="275"/>
      <c r="EA170" s="347"/>
      <c r="EB170" s="275"/>
      <c r="EC170" s="347"/>
      <c r="ED170" s="275"/>
      <c r="EE170" s="87"/>
    </row>
    <row r="171" spans="2:135" ht="18" customHeight="1" x14ac:dyDescent="0.4">
      <c r="B171" s="651"/>
      <c r="C171" s="652"/>
      <c r="D171" s="645" t="s">
        <v>352</v>
      </c>
      <c r="E171" s="275"/>
      <c r="F171" s="342"/>
      <c r="G171" s="275"/>
      <c r="H171" s="347"/>
      <c r="I171" s="275"/>
      <c r="J171" s="347"/>
      <c r="K171" s="275"/>
      <c r="L171" s="347"/>
      <c r="M171" s="275"/>
      <c r="N171" s="347"/>
      <c r="O171" s="275"/>
      <c r="P171" s="347"/>
      <c r="Q171" s="275"/>
      <c r="R171" s="347"/>
      <c r="S171" s="275"/>
      <c r="T171" s="347"/>
      <c r="U171" s="275"/>
      <c r="V171" s="347"/>
      <c r="W171" s="275"/>
      <c r="X171" s="347"/>
      <c r="Y171" s="275"/>
      <c r="Z171" s="347"/>
      <c r="AA171" s="275"/>
      <c r="AB171" s="347"/>
      <c r="AC171" s="275"/>
      <c r="AD171" s="347"/>
      <c r="AE171" s="275"/>
      <c r="AF171" s="347"/>
      <c r="AG171" s="275"/>
      <c r="AH171" s="347"/>
      <c r="AI171" s="275"/>
      <c r="AJ171" s="342"/>
      <c r="AK171" s="275"/>
      <c r="AL171" s="347"/>
      <c r="AM171" s="275"/>
      <c r="AN171" s="347"/>
      <c r="AO171" s="275"/>
      <c r="AP171" s="347"/>
      <c r="AQ171" s="275"/>
      <c r="AR171" s="347"/>
      <c r="AS171" s="275"/>
      <c r="AT171" s="347"/>
      <c r="AU171" s="275"/>
      <c r="AV171" s="347"/>
      <c r="AW171" s="275"/>
      <c r="AX171" s="347"/>
      <c r="AY171" s="275"/>
      <c r="AZ171" s="347"/>
      <c r="BA171" s="275"/>
      <c r="BB171" s="347"/>
      <c r="BC171" s="275"/>
      <c r="BD171" s="347"/>
      <c r="BE171" s="275"/>
      <c r="BF171" s="347"/>
      <c r="BG171" s="275"/>
      <c r="BH171" s="347"/>
      <c r="BI171" s="275"/>
      <c r="BJ171" s="347"/>
      <c r="BK171" s="275"/>
      <c r="BL171" s="347"/>
      <c r="BM171" s="275"/>
      <c r="BN171" s="347"/>
      <c r="BO171" s="275"/>
      <c r="BP171" s="347"/>
      <c r="BQ171" s="275"/>
      <c r="BR171" s="347"/>
      <c r="BS171" s="275"/>
      <c r="BT171" s="347"/>
      <c r="BU171" s="275"/>
      <c r="BV171" s="347"/>
      <c r="BW171" s="275"/>
      <c r="BX171" s="347"/>
      <c r="BY171" s="275"/>
      <c r="BZ171" s="347"/>
      <c r="CA171" s="275"/>
      <c r="CB171" s="347"/>
      <c r="CC171" s="275"/>
      <c r="CD171" s="347"/>
      <c r="CE171" s="275"/>
      <c r="CF171" s="347"/>
      <c r="CG171" s="275"/>
      <c r="CH171" s="347"/>
      <c r="CI171" s="275"/>
      <c r="CJ171" s="347"/>
      <c r="CK171" s="275"/>
      <c r="CL171" s="347"/>
      <c r="CM171" s="275"/>
      <c r="CN171" s="347"/>
      <c r="CO171" s="275"/>
      <c r="CP171" s="347"/>
      <c r="CQ171" s="275"/>
      <c r="CR171" s="347"/>
      <c r="CS171" s="275"/>
      <c r="CT171" s="347"/>
      <c r="CU171" s="275"/>
      <c r="CV171" s="347"/>
      <c r="CW171" s="275"/>
      <c r="CX171" s="347"/>
      <c r="CY171" s="275"/>
      <c r="CZ171" s="347"/>
      <c r="DA171" s="275"/>
      <c r="DB171" s="347"/>
      <c r="DC171" s="275"/>
      <c r="DD171" s="347"/>
      <c r="DE171" s="275"/>
      <c r="DF171" s="347"/>
      <c r="DG171" s="275"/>
      <c r="DH171" s="347"/>
      <c r="DI171" s="275"/>
      <c r="DJ171" s="347"/>
      <c r="DK171" s="434"/>
      <c r="DL171" s="275"/>
      <c r="DM171" s="347"/>
      <c r="DN171" s="275"/>
      <c r="DO171" s="347"/>
      <c r="DP171" s="275"/>
      <c r="DQ171" s="347"/>
      <c r="DR171" s="275"/>
      <c r="DS171" s="347"/>
      <c r="DT171" s="275"/>
      <c r="DU171" s="347"/>
      <c r="DV171" s="275"/>
      <c r="DW171" s="347"/>
      <c r="DX171" s="275"/>
      <c r="DY171" s="347"/>
      <c r="DZ171" s="275"/>
      <c r="EA171" s="347"/>
      <c r="EB171" s="275"/>
      <c r="EC171" s="347"/>
      <c r="ED171" s="275"/>
      <c r="EE171" s="87"/>
    </row>
    <row r="172" spans="2:135" ht="18" customHeight="1" x14ac:dyDescent="0.4">
      <c r="B172" s="651"/>
      <c r="C172" s="652"/>
      <c r="D172" s="646"/>
      <c r="E172" s="275"/>
      <c r="F172" s="342"/>
      <c r="G172" s="275"/>
      <c r="H172" s="347"/>
      <c r="I172" s="275"/>
      <c r="J172" s="347"/>
      <c r="K172" s="275"/>
      <c r="L172" s="347"/>
      <c r="M172" s="275"/>
      <c r="N172" s="347"/>
      <c r="O172" s="275"/>
      <c r="P172" s="347"/>
      <c r="Q172" s="275"/>
      <c r="R172" s="347"/>
      <c r="S172" s="275"/>
      <c r="T172" s="347"/>
      <c r="U172" s="275"/>
      <c r="V172" s="347"/>
      <c r="W172" s="275"/>
      <c r="X172" s="347"/>
      <c r="Y172" s="275"/>
      <c r="Z172" s="347"/>
      <c r="AA172" s="275"/>
      <c r="AB172" s="347"/>
      <c r="AC172" s="275"/>
      <c r="AD172" s="347"/>
      <c r="AE172" s="275"/>
      <c r="AF172" s="347"/>
      <c r="AG172" s="275"/>
      <c r="AH172" s="347"/>
      <c r="AI172" s="275"/>
      <c r="AJ172" s="342"/>
      <c r="AK172" s="275"/>
      <c r="AL172" s="347"/>
      <c r="AM172" s="275"/>
      <c r="AN172" s="347"/>
      <c r="AO172" s="275"/>
      <c r="AP172" s="347"/>
      <c r="AQ172" s="275"/>
      <c r="AR172" s="347"/>
      <c r="AS172" s="275"/>
      <c r="AT172" s="347"/>
      <c r="AU172" s="275"/>
      <c r="AV172" s="347"/>
      <c r="AW172" s="275"/>
      <c r="AX172" s="347"/>
      <c r="AY172" s="275"/>
      <c r="AZ172" s="347"/>
      <c r="BA172" s="275"/>
      <c r="BB172" s="347"/>
      <c r="BC172" s="275"/>
      <c r="BD172" s="347"/>
      <c r="BE172" s="275"/>
      <c r="BF172" s="347"/>
      <c r="BG172" s="275"/>
      <c r="BH172" s="347"/>
      <c r="BI172" s="275"/>
      <c r="BJ172" s="347"/>
      <c r="BK172" s="275"/>
      <c r="BL172" s="347"/>
      <c r="BM172" s="275"/>
      <c r="BN172" s="347"/>
      <c r="BO172" s="275"/>
      <c r="BP172" s="347"/>
      <c r="BQ172" s="275"/>
      <c r="BR172" s="347"/>
      <c r="BS172" s="275"/>
      <c r="BT172" s="347"/>
      <c r="BU172" s="275"/>
      <c r="BV172" s="347"/>
      <c r="BW172" s="275"/>
      <c r="BX172" s="347"/>
      <c r="BY172" s="275"/>
      <c r="BZ172" s="347"/>
      <c r="CA172" s="275"/>
      <c r="CB172" s="347"/>
      <c r="CC172" s="275"/>
      <c r="CD172" s="347"/>
      <c r="CE172" s="275"/>
      <c r="CF172" s="347"/>
      <c r="CG172" s="275"/>
      <c r="CH172" s="347"/>
      <c r="CI172" s="275"/>
      <c r="CJ172" s="347"/>
      <c r="CK172" s="275"/>
      <c r="CL172" s="347"/>
      <c r="CM172" s="275"/>
      <c r="CN172" s="347"/>
      <c r="CO172" s="275"/>
      <c r="CP172" s="347"/>
      <c r="CQ172" s="275"/>
      <c r="CR172" s="347"/>
      <c r="CS172" s="275"/>
      <c r="CT172" s="347"/>
      <c r="CU172" s="275"/>
      <c r="CV172" s="347"/>
      <c r="CW172" s="275"/>
      <c r="CX172" s="347"/>
      <c r="CY172" s="275"/>
      <c r="CZ172" s="347"/>
      <c r="DA172" s="275"/>
      <c r="DB172" s="347"/>
      <c r="DC172" s="275"/>
      <c r="DD172" s="347"/>
      <c r="DE172" s="275"/>
      <c r="DF172" s="347"/>
      <c r="DG172" s="275"/>
      <c r="DH172" s="347"/>
      <c r="DI172" s="275"/>
      <c r="DJ172" s="347"/>
      <c r="DK172" s="434"/>
      <c r="DL172" s="275"/>
      <c r="DM172" s="347"/>
      <c r="DN172" s="275"/>
      <c r="DO172" s="347"/>
      <c r="DP172" s="275"/>
      <c r="DQ172" s="347"/>
      <c r="DR172" s="275"/>
      <c r="DS172" s="347"/>
      <c r="DT172" s="275"/>
      <c r="DU172" s="347"/>
      <c r="DV172" s="275"/>
      <c r="DW172" s="347"/>
      <c r="DX172" s="275"/>
      <c r="DY172" s="347"/>
      <c r="DZ172" s="275"/>
      <c r="EA172" s="347"/>
      <c r="EB172" s="275"/>
      <c r="EC172" s="347"/>
      <c r="ED172" s="275"/>
      <c r="EE172" s="87"/>
    </row>
    <row r="173" spans="2:135" ht="18" customHeight="1" x14ac:dyDescent="0.4">
      <c r="B173" s="651"/>
      <c r="C173" s="652"/>
      <c r="D173" s="645" t="s">
        <v>353</v>
      </c>
      <c r="E173" s="275"/>
      <c r="F173" s="342"/>
      <c r="G173" s="275"/>
      <c r="H173" s="347"/>
      <c r="I173" s="275"/>
      <c r="J173" s="347"/>
      <c r="K173" s="275"/>
      <c r="L173" s="347"/>
      <c r="M173" s="275"/>
      <c r="N173" s="347"/>
      <c r="O173" s="275"/>
      <c r="P173" s="347"/>
      <c r="Q173" s="275"/>
      <c r="R173" s="347"/>
      <c r="S173" s="275"/>
      <c r="T173" s="347"/>
      <c r="U173" s="275"/>
      <c r="V173" s="347"/>
      <c r="W173" s="275"/>
      <c r="X173" s="347"/>
      <c r="Y173" s="275"/>
      <c r="Z173" s="347"/>
      <c r="AA173" s="275"/>
      <c r="AB173" s="347"/>
      <c r="AC173" s="275"/>
      <c r="AD173" s="347"/>
      <c r="AE173" s="275"/>
      <c r="AF173" s="347"/>
      <c r="AG173" s="275"/>
      <c r="AH173" s="347"/>
      <c r="AI173" s="275"/>
      <c r="AJ173" s="342"/>
      <c r="AK173" s="275"/>
      <c r="AL173" s="347"/>
      <c r="AM173" s="275"/>
      <c r="AN173" s="347"/>
      <c r="AO173" s="275"/>
      <c r="AP173" s="347"/>
      <c r="AQ173" s="275"/>
      <c r="AR173" s="347"/>
      <c r="AS173" s="275"/>
      <c r="AT173" s="347"/>
      <c r="AU173" s="275"/>
      <c r="AV173" s="347"/>
      <c r="AW173" s="275"/>
      <c r="AX173" s="347"/>
      <c r="AY173" s="275"/>
      <c r="AZ173" s="347"/>
      <c r="BA173" s="275"/>
      <c r="BB173" s="347"/>
      <c r="BC173" s="275"/>
      <c r="BD173" s="347"/>
      <c r="BE173" s="275"/>
      <c r="BF173" s="347"/>
      <c r="BG173" s="275"/>
      <c r="BH173" s="347"/>
      <c r="BI173" s="275"/>
      <c r="BJ173" s="347"/>
      <c r="BK173" s="275"/>
      <c r="BL173" s="347"/>
      <c r="BM173" s="275"/>
      <c r="BN173" s="347"/>
      <c r="BO173" s="275"/>
      <c r="BP173" s="347"/>
      <c r="BQ173" s="275"/>
      <c r="BR173" s="347"/>
      <c r="BS173" s="275"/>
      <c r="BT173" s="347"/>
      <c r="BU173" s="275"/>
      <c r="BV173" s="347"/>
      <c r="BW173" s="275"/>
      <c r="BX173" s="347"/>
      <c r="BY173" s="275"/>
      <c r="BZ173" s="347"/>
      <c r="CA173" s="275"/>
      <c r="CB173" s="347"/>
      <c r="CC173" s="275"/>
      <c r="CD173" s="347"/>
      <c r="CE173" s="275"/>
      <c r="CF173" s="347"/>
      <c r="CG173" s="275"/>
      <c r="CH173" s="347"/>
      <c r="CI173" s="275"/>
      <c r="CJ173" s="347"/>
      <c r="CK173" s="275"/>
      <c r="CL173" s="347"/>
      <c r="CM173" s="275"/>
      <c r="CN173" s="347"/>
      <c r="CO173" s="275"/>
      <c r="CP173" s="347"/>
      <c r="CQ173" s="275"/>
      <c r="CR173" s="347"/>
      <c r="CS173" s="275"/>
      <c r="CT173" s="347"/>
      <c r="CU173" s="275"/>
      <c r="CV173" s="347"/>
      <c r="CW173" s="275"/>
      <c r="CX173" s="347"/>
      <c r="CY173" s="275"/>
      <c r="CZ173" s="347"/>
      <c r="DA173" s="275"/>
      <c r="DB173" s="347"/>
      <c r="DC173" s="275"/>
      <c r="DD173" s="347"/>
      <c r="DE173" s="275"/>
      <c r="DF173" s="347"/>
      <c r="DG173" s="275"/>
      <c r="DH173" s="347"/>
      <c r="DI173" s="275"/>
      <c r="DJ173" s="347"/>
      <c r="DK173" s="434"/>
      <c r="DL173" s="275"/>
      <c r="DM173" s="347"/>
      <c r="DN173" s="275"/>
      <c r="DO173" s="347"/>
      <c r="DP173" s="275"/>
      <c r="DQ173" s="347"/>
      <c r="DR173" s="275"/>
      <c r="DS173" s="347"/>
      <c r="DT173" s="275"/>
      <c r="DU173" s="347"/>
      <c r="DV173" s="275"/>
      <c r="DW173" s="347"/>
      <c r="DX173" s="275"/>
      <c r="DY173" s="347"/>
      <c r="DZ173" s="275"/>
      <c r="EA173" s="347"/>
      <c r="EB173" s="275"/>
      <c r="EC173" s="347"/>
      <c r="ED173" s="275"/>
      <c r="EE173" s="87"/>
    </row>
    <row r="174" spans="2:135" ht="18" customHeight="1" thickBot="1" x14ac:dyDescent="0.45">
      <c r="B174" s="653"/>
      <c r="C174" s="654"/>
      <c r="D174" s="647"/>
      <c r="E174" s="276"/>
      <c r="F174" s="343"/>
      <c r="G174" s="276"/>
      <c r="H174" s="348"/>
      <c r="I174" s="276"/>
      <c r="J174" s="348"/>
      <c r="K174" s="276"/>
      <c r="L174" s="348"/>
      <c r="M174" s="276"/>
      <c r="N174" s="348"/>
      <c r="O174" s="276"/>
      <c r="P174" s="348"/>
      <c r="Q174" s="276"/>
      <c r="R174" s="348"/>
      <c r="S174" s="276"/>
      <c r="T174" s="348"/>
      <c r="U174" s="276"/>
      <c r="V174" s="348"/>
      <c r="W174" s="276"/>
      <c r="X174" s="348"/>
      <c r="Y174" s="276"/>
      <c r="Z174" s="348"/>
      <c r="AA174" s="276"/>
      <c r="AB174" s="348"/>
      <c r="AC174" s="276"/>
      <c r="AD174" s="348"/>
      <c r="AE174" s="276"/>
      <c r="AF174" s="348"/>
      <c r="AG174" s="276"/>
      <c r="AH174" s="348"/>
      <c r="AI174" s="276"/>
      <c r="AJ174" s="343"/>
      <c r="AK174" s="276"/>
      <c r="AL174" s="348"/>
      <c r="AM174" s="276"/>
      <c r="AN174" s="348"/>
      <c r="AO174" s="276"/>
      <c r="AP174" s="348"/>
      <c r="AQ174" s="276"/>
      <c r="AR174" s="348"/>
      <c r="AS174" s="276"/>
      <c r="AT174" s="348"/>
      <c r="AU174" s="276"/>
      <c r="AV174" s="348"/>
      <c r="AW174" s="276"/>
      <c r="AX174" s="348"/>
      <c r="AY174" s="276"/>
      <c r="AZ174" s="348"/>
      <c r="BA174" s="276"/>
      <c r="BB174" s="348"/>
      <c r="BC174" s="276"/>
      <c r="BD174" s="348"/>
      <c r="BE174" s="276"/>
      <c r="BF174" s="348"/>
      <c r="BG174" s="276"/>
      <c r="BH174" s="348"/>
      <c r="BI174" s="276"/>
      <c r="BJ174" s="348"/>
      <c r="BK174" s="276"/>
      <c r="BL174" s="348"/>
      <c r="BM174" s="276"/>
      <c r="BN174" s="348"/>
      <c r="BO174" s="276"/>
      <c r="BP174" s="348"/>
      <c r="BQ174" s="276"/>
      <c r="BR174" s="348"/>
      <c r="BS174" s="276"/>
      <c r="BT174" s="348"/>
      <c r="BU174" s="276"/>
      <c r="BV174" s="348"/>
      <c r="BW174" s="276"/>
      <c r="BX174" s="348"/>
      <c r="BY174" s="276"/>
      <c r="BZ174" s="348"/>
      <c r="CA174" s="276"/>
      <c r="CB174" s="348"/>
      <c r="CC174" s="276"/>
      <c r="CD174" s="348"/>
      <c r="CE174" s="276"/>
      <c r="CF174" s="348"/>
      <c r="CG174" s="276"/>
      <c r="CH174" s="348"/>
      <c r="CI174" s="276"/>
      <c r="CJ174" s="348"/>
      <c r="CK174" s="276"/>
      <c r="CL174" s="348"/>
      <c r="CM174" s="276"/>
      <c r="CN174" s="348"/>
      <c r="CO174" s="276"/>
      <c r="CP174" s="348"/>
      <c r="CQ174" s="276"/>
      <c r="CR174" s="348"/>
      <c r="CS174" s="276"/>
      <c r="CT174" s="348"/>
      <c r="CU174" s="276"/>
      <c r="CV174" s="348"/>
      <c r="CW174" s="276"/>
      <c r="CX174" s="348"/>
      <c r="CY174" s="276"/>
      <c r="CZ174" s="348"/>
      <c r="DA174" s="276"/>
      <c r="DB174" s="348"/>
      <c r="DC174" s="276"/>
      <c r="DD174" s="348"/>
      <c r="DE174" s="276"/>
      <c r="DF174" s="348"/>
      <c r="DG174" s="276"/>
      <c r="DH174" s="348"/>
      <c r="DI174" s="276"/>
      <c r="DJ174" s="348"/>
      <c r="DK174" s="438"/>
      <c r="DL174" s="276"/>
      <c r="DM174" s="348"/>
      <c r="DN174" s="276"/>
      <c r="DO174" s="348"/>
      <c r="DP174" s="276"/>
      <c r="DQ174" s="348"/>
      <c r="DR174" s="276"/>
      <c r="DS174" s="348"/>
      <c r="DT174" s="276"/>
      <c r="DU174" s="348"/>
      <c r="DV174" s="276"/>
      <c r="DW174" s="348"/>
      <c r="DX174" s="276"/>
      <c r="DY174" s="348"/>
      <c r="DZ174" s="276"/>
      <c r="EA174" s="348"/>
      <c r="EB174" s="276"/>
      <c r="EC174" s="348"/>
      <c r="ED174" s="276"/>
      <c r="EE174" s="87"/>
    </row>
  </sheetData>
  <sheetProtection algorithmName="SHA-512" hashValue="AOSZ6gPXRZYCT8Z6rdI18mrRbRI6LKOAm1B9jVPdWK8V3jMWo/dUgVYHDpKCdZWDE9jDCLns+jHnjvAqlGmcug==" saltValue="PoGem6Ayc9cAd0uGL5C6IA==" spinCount="100000" sheet="1" formatCells="0" formatColumns="0" formatRows="0" insertColumns="0" insertRows="0" insertHyperlinks="0" deleteColumns="0" deleteRows="0" selectLockedCells="1" sort="0" autoFilter="0" pivotTables="0"/>
  <mergeCells count="22">
    <mergeCell ref="B155:C174"/>
    <mergeCell ref="B147:C154"/>
    <mergeCell ref="B2:C21"/>
    <mergeCell ref="B22:C29"/>
    <mergeCell ref="B135:C146"/>
    <mergeCell ref="B30:C34"/>
    <mergeCell ref="B35:C39"/>
    <mergeCell ref="B40:C48"/>
    <mergeCell ref="B78:C79"/>
    <mergeCell ref="B49:C77"/>
    <mergeCell ref="B80:C130"/>
    <mergeCell ref="B131:C134"/>
    <mergeCell ref="D155:D156"/>
    <mergeCell ref="D157:D158"/>
    <mergeCell ref="D159:D160"/>
    <mergeCell ref="D161:D162"/>
    <mergeCell ref="D163:D164"/>
    <mergeCell ref="D165:D166"/>
    <mergeCell ref="D167:D168"/>
    <mergeCell ref="D169:D170"/>
    <mergeCell ref="D171:D172"/>
    <mergeCell ref="D173:D174"/>
  </mergeCells>
  <dataValidations count="29">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"ت4,پرداخت شد,کسر شد,منحل شده"</formula1>
    </dataValidation>
    <dataValidation type="list" allowBlank="1" showInputMessage="1" showErrorMessage="1" sqref="E152:ED153">
      <formula1>"ت9,پرداخت شد,کسر شد,منحل شده"</formula1>
    </dataValidation>
    <dataValidation type="list" allowBlank="1" showInputMessage="1" showErrorMessage="1" sqref="E154:ED154">
      <formula1>"ت13,پرداخت شد,کسر شد,منحل شده"</formula1>
    </dataValidation>
    <dataValidation type="list" allowBlank="1" showInputMessage="1" showErrorMessage="1" sqref="E156:ED156 E158:ED158 E160:ED160 E162:ED162 E164:ED164 E166:ED166 E168:ED168 E170:ED170 E172:ED172 E174:ED174">
      <formula1>"افتتاح حساب,کمک سرمایه اول,کمک سرمایه دوم,سایر بازدیدها"</formula1>
    </dataValidation>
    <dataValidation type="list" allowBlank="1" showInputMessage="1" showErrorMessage="1" sqref="E151:ED151">
      <formula1>"ت7,پرداخت شد,کسر شد,منحل شده"</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O11" sqref="O11"/>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8" t="s">
        <v>71</v>
      </c>
      <c r="C3" s="409" t="s">
        <v>59</v>
      </c>
      <c r="D3" s="409" t="s">
        <v>60</v>
      </c>
      <c r="E3" s="409" t="s">
        <v>33</v>
      </c>
      <c r="F3" s="409" t="s">
        <v>9</v>
      </c>
      <c r="G3" s="409" t="s">
        <v>52</v>
      </c>
      <c r="H3" s="409" t="s">
        <v>10</v>
      </c>
      <c r="I3" s="409" t="s">
        <v>72</v>
      </c>
      <c r="J3" s="409" t="s">
        <v>51</v>
      </c>
      <c r="K3" s="409" t="s">
        <v>21</v>
      </c>
      <c r="L3" s="409" t="s">
        <v>73</v>
      </c>
      <c r="M3" s="409" t="s">
        <v>74</v>
      </c>
      <c r="N3" s="409" t="s">
        <v>75</v>
      </c>
      <c r="O3" s="410" t="str">
        <f>payesh!D16</f>
        <v>عمر گروه از تاریخ تشکیل (افتتاح حساب پس انداز در بانک) به ماه</v>
      </c>
      <c r="P3" s="409" t="s">
        <v>53</v>
      </c>
      <c r="Q3" s="409" t="s">
        <v>54</v>
      </c>
      <c r="R3" s="409" t="s">
        <v>55</v>
      </c>
      <c r="S3" s="409" t="s">
        <v>301</v>
      </c>
      <c r="T3" s="409" t="s">
        <v>76</v>
      </c>
      <c r="U3" s="409" t="s">
        <v>302</v>
      </c>
      <c r="V3" s="409" t="s">
        <v>77</v>
      </c>
      <c r="W3" s="409" t="s">
        <v>78</v>
      </c>
      <c r="X3" s="409" t="s">
        <v>174</v>
      </c>
      <c r="Y3" s="409" t="s">
        <v>79</v>
      </c>
      <c r="Z3" s="409" t="s">
        <v>80</v>
      </c>
      <c r="AA3" s="409" t="s">
        <v>81</v>
      </c>
      <c r="AB3" s="409" t="s">
        <v>82</v>
      </c>
      <c r="AC3" s="409" t="s">
        <v>83</v>
      </c>
      <c r="AD3" s="409" t="s">
        <v>84</v>
      </c>
      <c r="AE3" s="409" t="s">
        <v>85</v>
      </c>
      <c r="AF3" s="409" t="s">
        <v>86</v>
      </c>
      <c r="AG3" s="409" t="s">
        <v>87</v>
      </c>
      <c r="AH3" s="409" t="s">
        <v>88</v>
      </c>
      <c r="AI3" s="409" t="s">
        <v>298</v>
      </c>
      <c r="AJ3" s="409" t="s">
        <v>299</v>
      </c>
      <c r="AK3" s="411" t="s">
        <v>300</v>
      </c>
    </row>
    <row r="4" spans="2:38" ht="18.75" thickBot="1" x14ac:dyDescent="0.3">
      <c r="B4" s="402">
        <f>payesh!E7</f>
        <v>1</v>
      </c>
      <c r="C4" s="390" t="str">
        <f>payesh!E3</f>
        <v>چهارمحال و بختیاری</v>
      </c>
      <c r="D4" s="390" t="str">
        <f>payesh!E4</f>
        <v>لردگان</v>
      </c>
      <c r="E4" s="390" t="str">
        <f>payesh!E5</f>
        <v>امام آباد</v>
      </c>
      <c r="F4" s="390" t="str">
        <f>payesh!E6</f>
        <v>نرگس</v>
      </c>
      <c r="G4" s="390" t="str">
        <f>payesh!E10</f>
        <v>کلینیک پرتو</v>
      </c>
      <c r="H4" s="390" t="str">
        <f>payesh!E13</f>
        <v>اعظم قنبری</v>
      </c>
      <c r="I4" s="391">
        <f>payesh!E14</f>
        <v>9136697039</v>
      </c>
      <c r="J4" s="390" t="str">
        <f>payesh!E9</f>
        <v>حمیدرضاقصابی</v>
      </c>
      <c r="K4" s="390" t="str">
        <f>payesh!E18</f>
        <v>ت 4</v>
      </c>
      <c r="L4" s="390">
        <f>payesh!E8</f>
        <v>0</v>
      </c>
      <c r="M4" s="390">
        <f>payesh!E46</f>
        <v>19</v>
      </c>
      <c r="N4" s="391">
        <f>payesh!E17</f>
        <v>734852611</v>
      </c>
      <c r="O4" s="391">
        <f>payesh!E16</f>
        <v>0</v>
      </c>
      <c r="P4" s="390" t="str">
        <f>payesh!E19</f>
        <v>نرگس اسماعيلی</v>
      </c>
      <c r="Q4" s="390" t="str">
        <f>payesh!E20</f>
        <v>مریم اسماعیلی</v>
      </c>
      <c r="R4" s="390" t="str">
        <f>payesh!E21</f>
        <v>آمنه بازوار</v>
      </c>
      <c r="S4" s="390">
        <f>payesh!$E$55</f>
        <v>1500000</v>
      </c>
      <c r="T4" s="413" t="str">
        <f>payesh!E64</f>
        <v>1394/5/8</v>
      </c>
      <c r="U4" s="390">
        <f>payesh!$E$56</f>
        <v>0</v>
      </c>
      <c r="V4" s="413">
        <f>payesh!E65</f>
        <v>0</v>
      </c>
      <c r="W4" s="390">
        <f>payesh!E78</f>
        <v>0</v>
      </c>
      <c r="X4" s="390">
        <f>payesh!E79</f>
        <v>0</v>
      </c>
      <c r="Y4" s="390">
        <f>payesh!$E$83</f>
        <v>0</v>
      </c>
      <c r="Z4" s="390">
        <f>payesh!$E$84</f>
        <v>0</v>
      </c>
      <c r="AA4" s="390">
        <f>payesh!E86</f>
        <v>0</v>
      </c>
      <c r="AB4" s="390">
        <f>payesh!E155</f>
        <v>0</v>
      </c>
      <c r="AC4" s="390">
        <f>payesh!E157</f>
        <v>0</v>
      </c>
      <c r="AD4" s="390">
        <f>payesh!E159</f>
        <v>0</v>
      </c>
      <c r="AE4" s="390">
        <f>payesh!E161</f>
        <v>0</v>
      </c>
      <c r="AF4" s="390">
        <f>payesh!E163</f>
        <v>0</v>
      </c>
      <c r="AG4" s="390">
        <f>payesh!E165</f>
        <v>0</v>
      </c>
      <c r="AH4" s="390">
        <f>payesh!E167</f>
        <v>0</v>
      </c>
      <c r="AI4" s="390">
        <f>payesh!E169</f>
        <v>0</v>
      </c>
      <c r="AJ4" s="390">
        <f>payesh!E171</f>
        <v>0</v>
      </c>
      <c r="AK4" s="393">
        <f>payesh!E173</f>
        <v>0</v>
      </c>
    </row>
    <row r="5" spans="2:38" ht="18.75" thickBot="1" x14ac:dyDescent="0.3">
      <c r="B5" s="395">
        <f>payesh!F7</f>
        <v>2</v>
      </c>
      <c r="C5" s="398" t="str">
        <f>payesh!F3</f>
        <v>چهارمحال و بختیاری</v>
      </c>
      <c r="D5" s="398" t="str">
        <f>payesh!F4</f>
        <v>لردگان</v>
      </c>
      <c r="E5" s="398" t="str">
        <f>payesh!F5</f>
        <v>امام آباد</v>
      </c>
      <c r="F5" s="398" t="str">
        <f>payesh!F6</f>
        <v>ژاله</v>
      </c>
      <c r="G5" s="398" t="str">
        <f>payesh!F10</f>
        <v>کلینیک پرتو</v>
      </c>
      <c r="H5" s="398" t="str">
        <f>payesh!F13</f>
        <v>اعظم قنبری</v>
      </c>
      <c r="I5" s="399">
        <f>payesh!F14</f>
        <v>9136697039</v>
      </c>
      <c r="J5" s="398" t="str">
        <f>payesh!F9</f>
        <v>حمیدرضاقصابی</v>
      </c>
      <c r="K5" s="398" t="str">
        <f>payesh!F18</f>
        <v>ت 4</v>
      </c>
      <c r="L5" s="398">
        <f>payesh!F8</f>
        <v>0</v>
      </c>
      <c r="M5" s="398">
        <f>payesh!F46</f>
        <v>19</v>
      </c>
      <c r="N5" s="399">
        <f>payesh!F17</f>
        <v>734845365</v>
      </c>
      <c r="O5" s="399">
        <f>payesh!F16</f>
        <v>0</v>
      </c>
      <c r="P5" s="398" t="str">
        <f>payesh!F19</f>
        <v xml:space="preserve">حمیده غریبی </v>
      </c>
      <c r="Q5" s="398" t="str">
        <f>payesh!F20</f>
        <v>اکرم امیری</v>
      </c>
      <c r="R5" s="398" t="str">
        <f>payesh!F21</f>
        <v>زینب ابراهیم محمدی</v>
      </c>
      <c r="S5" s="398">
        <f>payesh!$F$55</f>
        <v>1500000</v>
      </c>
      <c r="T5" s="414" t="str">
        <f>payesh!F64</f>
        <v>1394/5/8</v>
      </c>
      <c r="U5" s="398">
        <f>payesh!$F$56</f>
        <v>0</v>
      </c>
      <c r="V5" s="414">
        <f>payesh!F65</f>
        <v>0</v>
      </c>
      <c r="W5" s="398">
        <f>payesh!F78</f>
        <v>0</v>
      </c>
      <c r="X5" s="398">
        <f>payesh!F79</f>
        <v>0</v>
      </c>
      <c r="Y5" s="398">
        <f>payesh!$F$83</f>
        <v>0</v>
      </c>
      <c r="Z5" s="398">
        <f>payesh!$F$84</f>
        <v>0</v>
      </c>
      <c r="AA5" s="398">
        <f>payesh!F86</f>
        <v>0</v>
      </c>
      <c r="AB5" s="398">
        <f>payesh!F155</f>
        <v>0</v>
      </c>
      <c r="AC5" s="398">
        <f>payesh!F157</f>
        <v>0</v>
      </c>
      <c r="AD5" s="398">
        <f>payesh!F159</f>
        <v>0</v>
      </c>
      <c r="AE5" s="398">
        <f>payesh!F161</f>
        <v>0</v>
      </c>
      <c r="AF5" s="398">
        <f>payesh!F163</f>
        <v>0</v>
      </c>
      <c r="AG5" s="398">
        <f>payesh!F165</f>
        <v>0</v>
      </c>
      <c r="AH5" s="398">
        <f>payesh!F167</f>
        <v>0</v>
      </c>
      <c r="AI5" s="398">
        <f>payesh!F169</f>
        <v>0</v>
      </c>
      <c r="AJ5" s="398">
        <f>payesh!F171</f>
        <v>0</v>
      </c>
      <c r="AK5" s="401">
        <f>payesh!F173</f>
        <v>0</v>
      </c>
    </row>
    <row r="6" spans="2:38" ht="18.75" thickBot="1" x14ac:dyDescent="0.3">
      <c r="B6" s="402">
        <f>payesh!G7</f>
        <v>3</v>
      </c>
      <c r="C6" s="390" t="str">
        <f>payesh!G3</f>
        <v>چهارمحال و بختیاری</v>
      </c>
      <c r="D6" s="390" t="str">
        <f>payesh!G4</f>
        <v>لردگان</v>
      </c>
      <c r="E6" s="390" t="str">
        <f>payesh!G5</f>
        <v xml:space="preserve">امام آباد </v>
      </c>
      <c r="F6" s="390" t="str">
        <f>payesh!G6</f>
        <v>انصار</v>
      </c>
      <c r="G6" s="390" t="str">
        <f>payesh!G10</f>
        <v>کلینیک پرتو</v>
      </c>
      <c r="H6" s="390" t="str">
        <f>payesh!G13</f>
        <v>اعظم قنبری</v>
      </c>
      <c r="I6" s="391">
        <f>payesh!G14</f>
        <v>9136697039</v>
      </c>
      <c r="J6" s="390" t="str">
        <f>payesh!G9</f>
        <v>حمیدرضاقصابی</v>
      </c>
      <c r="K6" s="390" t="str">
        <f>payesh!G18</f>
        <v>ت 4</v>
      </c>
      <c r="L6" s="390">
        <f>payesh!G8</f>
        <v>0</v>
      </c>
      <c r="M6" s="390">
        <f>payesh!G46</f>
        <v>19</v>
      </c>
      <c r="N6" s="391">
        <f>payesh!G17</f>
        <v>734852611</v>
      </c>
      <c r="O6" s="391">
        <f>payesh!G16</f>
        <v>0</v>
      </c>
      <c r="P6" s="390" t="str">
        <f>payesh!G19</f>
        <v xml:space="preserve">صديقه اسماعيلی </v>
      </c>
      <c r="Q6" s="390" t="str">
        <f>payesh!G20</f>
        <v>ثريا اميری</v>
      </c>
      <c r="R6" s="390" t="str">
        <f>payesh!G21</f>
        <v>پروين اميری</v>
      </c>
      <c r="S6" s="390">
        <f>payesh!$G$55</f>
        <v>1500000</v>
      </c>
      <c r="T6" s="413" t="str">
        <f>payesh!G64</f>
        <v>1394/5/8</v>
      </c>
      <c r="U6" s="390">
        <f>payesh!$G$56</f>
        <v>0</v>
      </c>
      <c r="V6" s="413">
        <f>payesh!G65</f>
        <v>0</v>
      </c>
      <c r="W6" s="390">
        <f>payesh!G78</f>
        <v>0</v>
      </c>
      <c r="X6" s="390">
        <f>payesh!G79</f>
        <v>0</v>
      </c>
      <c r="Y6" s="390">
        <f>payesh!$G$83</f>
        <v>0</v>
      </c>
      <c r="Z6" s="390">
        <f>payesh!$G$84</f>
        <v>0</v>
      </c>
      <c r="AA6" s="390">
        <f>payesh!G86</f>
        <v>0</v>
      </c>
      <c r="AB6" s="390">
        <f>payesh!G155</f>
        <v>0</v>
      </c>
      <c r="AC6" s="390">
        <f>payesh!G157</f>
        <v>0</v>
      </c>
      <c r="AD6" s="390">
        <f>payesh!G159</f>
        <v>0</v>
      </c>
      <c r="AE6" s="390">
        <f>payesh!G161</f>
        <v>0</v>
      </c>
      <c r="AF6" s="390">
        <f>payesh!G163</f>
        <v>0</v>
      </c>
      <c r="AG6" s="390">
        <f>payesh!G165</f>
        <v>0</v>
      </c>
      <c r="AH6" s="390">
        <f>payesh!G167</f>
        <v>0</v>
      </c>
      <c r="AI6" s="390">
        <f>payesh!G169</f>
        <v>0</v>
      </c>
      <c r="AJ6" s="390">
        <f>payesh!G171</f>
        <v>0</v>
      </c>
      <c r="AK6" s="393">
        <f>payesh!G173</f>
        <v>0</v>
      </c>
    </row>
    <row r="7" spans="2:38" ht="18.75" thickBot="1" x14ac:dyDescent="0.3">
      <c r="B7" s="395">
        <f>payesh!H7</f>
        <v>4</v>
      </c>
      <c r="C7" s="398" t="str">
        <f>payesh!H3</f>
        <v>چهارمحال و بختیاری</v>
      </c>
      <c r="D7" s="398" t="str">
        <f>payesh!H4</f>
        <v>لردگان</v>
      </c>
      <c r="E7" s="398" t="str">
        <f>payesh!H5</f>
        <v>جليل آباد</v>
      </c>
      <c r="F7" s="398" t="str">
        <f>payesh!H6</f>
        <v>مريم</v>
      </c>
      <c r="G7" s="398" t="str">
        <f>payesh!H10</f>
        <v>کلینیک پرتو</v>
      </c>
      <c r="H7" s="398" t="str">
        <f>payesh!H13</f>
        <v>اعظم قنبری</v>
      </c>
      <c r="I7" s="399">
        <f>payesh!H14</f>
        <v>9136697039</v>
      </c>
      <c r="J7" s="398" t="str">
        <f>payesh!H9</f>
        <v>حمیدرضاقصابی</v>
      </c>
      <c r="K7" s="398" t="str">
        <f>payesh!H18</f>
        <v>ت 4</v>
      </c>
      <c r="L7" s="398">
        <f>payesh!H8</f>
        <v>0</v>
      </c>
      <c r="M7" s="398">
        <f>payesh!H46</f>
        <v>20</v>
      </c>
      <c r="N7" s="399">
        <f>payesh!H17</f>
        <v>728356519</v>
      </c>
      <c r="O7" s="399">
        <f>payesh!H16</f>
        <v>0</v>
      </c>
      <c r="P7" s="398" t="str">
        <f>payesh!H19</f>
        <v>نسرين جليل</v>
      </c>
      <c r="Q7" s="398" t="str">
        <f>payesh!H20</f>
        <v>فرزانه احمدی</v>
      </c>
      <c r="R7" s="398" t="str">
        <f>payesh!H21</f>
        <v>زينب لطفی</v>
      </c>
      <c r="S7" s="398">
        <f>payesh!$H$55</f>
        <v>1500000</v>
      </c>
      <c r="T7" s="414" t="str">
        <f>payesh!H64</f>
        <v>1394/5/8</v>
      </c>
      <c r="U7" s="398">
        <f>payesh!$H$56</f>
        <v>0</v>
      </c>
      <c r="V7" s="414">
        <f>payesh!H65</f>
        <v>0</v>
      </c>
      <c r="W7" s="398">
        <f>payesh!H78</f>
        <v>0</v>
      </c>
      <c r="X7" s="398">
        <f>payesh!H79</f>
        <v>0</v>
      </c>
      <c r="Y7" s="398">
        <f>payesh!$H$83</f>
        <v>0</v>
      </c>
      <c r="Z7" s="398">
        <f>payesh!$H$84</f>
        <v>0</v>
      </c>
      <c r="AA7" s="398">
        <f>payesh!H86</f>
        <v>0</v>
      </c>
      <c r="AB7" s="398">
        <f>payesh!H155</f>
        <v>0</v>
      </c>
      <c r="AC7" s="398">
        <f>payesh!H157</f>
        <v>0</v>
      </c>
      <c r="AD7" s="398">
        <f>payesh!H159</f>
        <v>0</v>
      </c>
      <c r="AE7" s="398">
        <f>payesh!H161</f>
        <v>0</v>
      </c>
      <c r="AF7" s="398">
        <f>payesh!H163</f>
        <v>0</v>
      </c>
      <c r="AG7" s="398">
        <f>payesh!H165</f>
        <v>0</v>
      </c>
      <c r="AH7" s="398">
        <f>payesh!H167</f>
        <v>0</v>
      </c>
      <c r="AI7" s="398">
        <f>payesh!H169</f>
        <v>0</v>
      </c>
      <c r="AJ7" s="398">
        <f>payesh!H171</f>
        <v>0</v>
      </c>
      <c r="AK7" s="401">
        <f>payesh!H173</f>
        <v>0</v>
      </c>
    </row>
    <row r="8" spans="2:38" ht="18.75" thickBot="1" x14ac:dyDescent="0.3">
      <c r="B8" s="402">
        <f>payesh!I7</f>
        <v>5</v>
      </c>
      <c r="C8" s="390" t="str">
        <f>payesh!I3</f>
        <v>چهارمحال و بختیاری</v>
      </c>
      <c r="D8" s="390" t="str">
        <f>payesh!I4</f>
        <v>لردگان</v>
      </c>
      <c r="E8" s="390" t="str">
        <f>payesh!I5</f>
        <v>دارجونه</v>
      </c>
      <c r="F8" s="390" t="str">
        <f>payesh!I6</f>
        <v xml:space="preserve">ياس </v>
      </c>
      <c r="G8" s="390" t="str">
        <f>payesh!I10</f>
        <v>کلینیک پرتو</v>
      </c>
      <c r="H8" s="390" t="str">
        <f>payesh!I13</f>
        <v>اعظم قنبری</v>
      </c>
      <c r="I8" s="391">
        <f>payesh!I14</f>
        <v>9136697039</v>
      </c>
      <c r="J8" s="390" t="str">
        <f>payesh!I9</f>
        <v>حمیدرضاقصابی</v>
      </c>
      <c r="K8" s="390" t="str">
        <f>payesh!I18</f>
        <v>ت 4</v>
      </c>
      <c r="L8" s="390">
        <f>payesh!I8</f>
        <v>0</v>
      </c>
      <c r="M8" s="390">
        <f>payesh!I46</f>
        <v>20</v>
      </c>
      <c r="N8" s="391">
        <f>payesh!I17</f>
        <v>734449757</v>
      </c>
      <c r="O8" s="391">
        <f>payesh!I16</f>
        <v>0</v>
      </c>
      <c r="P8" s="390" t="str">
        <f>payesh!I19</f>
        <v>زهرا جلیل</v>
      </c>
      <c r="Q8" s="390" t="str">
        <f>payesh!I20</f>
        <v>گلنوش جلیل</v>
      </c>
      <c r="R8" s="390" t="str">
        <f>payesh!I21</f>
        <v>حمیده جلیل</v>
      </c>
      <c r="S8" s="390">
        <f>payesh!$I$55</f>
        <v>1500000</v>
      </c>
      <c r="T8" s="413" t="str">
        <f>payesh!I64</f>
        <v>1394/5/8</v>
      </c>
      <c r="U8" s="390">
        <f>payesh!$I$56</f>
        <v>0</v>
      </c>
      <c r="V8" s="413">
        <f>payesh!I65</f>
        <v>0</v>
      </c>
      <c r="W8" s="390">
        <f>payesh!I78</f>
        <v>0</v>
      </c>
      <c r="X8" s="390">
        <f>payesh!I79</f>
        <v>0</v>
      </c>
      <c r="Y8" s="390">
        <f>payesh!$I$83</f>
        <v>0</v>
      </c>
      <c r="Z8" s="390">
        <f>payesh!$I$84</f>
        <v>0</v>
      </c>
      <c r="AA8" s="390">
        <f>payesh!I86</f>
        <v>0</v>
      </c>
      <c r="AB8" s="390">
        <f>payesh!I155</f>
        <v>0</v>
      </c>
      <c r="AC8" s="390">
        <f>payesh!I157</f>
        <v>0</v>
      </c>
      <c r="AD8" s="390">
        <f>payesh!I159</f>
        <v>0</v>
      </c>
      <c r="AE8" s="390">
        <f>payesh!I161</f>
        <v>0</v>
      </c>
      <c r="AF8" s="390">
        <f>payesh!I163</f>
        <v>0</v>
      </c>
      <c r="AG8" s="390">
        <f>payesh!I165</f>
        <v>0</v>
      </c>
      <c r="AH8" s="390">
        <f>payesh!I167</f>
        <v>0</v>
      </c>
      <c r="AI8" s="390">
        <f>payesh!I169</f>
        <v>0</v>
      </c>
      <c r="AJ8" s="390">
        <f>payesh!I171</f>
        <v>0</v>
      </c>
      <c r="AK8" s="393">
        <f>payesh!I173</f>
        <v>0</v>
      </c>
    </row>
    <row r="9" spans="2:38" ht="18.75" thickBot="1" x14ac:dyDescent="0.3">
      <c r="B9" s="395">
        <f>payesh!J7</f>
        <v>6</v>
      </c>
      <c r="C9" s="398" t="str">
        <f>payesh!J3</f>
        <v>چهارمحال و بختیاری</v>
      </c>
      <c r="D9" s="398" t="str">
        <f>payesh!J4</f>
        <v>لردگان</v>
      </c>
      <c r="E9" s="398" t="str">
        <f>payesh!J5</f>
        <v>شش بهره</v>
      </c>
      <c r="F9" s="398" t="str">
        <f>payesh!J6</f>
        <v>آریا مهر شش بهره</v>
      </c>
      <c r="G9" s="398" t="str">
        <f>payesh!J10</f>
        <v>کلینیک پرتو</v>
      </c>
      <c r="H9" s="398" t="str">
        <f>payesh!J13</f>
        <v>اعظم قنبری</v>
      </c>
      <c r="I9" s="399">
        <f>payesh!J14</f>
        <v>9136697039</v>
      </c>
      <c r="J9" s="398" t="str">
        <f>payesh!J9</f>
        <v>حمیدرضاقصابی</v>
      </c>
      <c r="K9" s="398" t="str">
        <f>payesh!J18</f>
        <v>ت 4</v>
      </c>
      <c r="L9" s="398">
        <f>payesh!J8</f>
        <v>0</v>
      </c>
      <c r="M9" s="398">
        <f>payesh!J46</f>
        <v>20</v>
      </c>
      <c r="N9" s="399">
        <f>payesh!J17</f>
        <v>728880170</v>
      </c>
      <c r="O9" s="399">
        <f>payesh!J16</f>
        <v>0</v>
      </c>
      <c r="P9" s="398" t="str">
        <f>payesh!J19</f>
        <v>مینا نادری</v>
      </c>
      <c r="Q9" s="398" t="str">
        <f>payesh!J20</f>
        <v>زینب عباسیان</v>
      </c>
      <c r="R9" s="398" t="str">
        <f>payesh!J21</f>
        <v>شیریناز عسکری</v>
      </c>
      <c r="S9" s="398">
        <f>payesh!$J$55</f>
        <v>1500000</v>
      </c>
      <c r="T9" s="414" t="str">
        <f>payesh!J64</f>
        <v>1394/5/8</v>
      </c>
      <c r="U9" s="398">
        <f>payesh!$J$56</f>
        <v>0</v>
      </c>
      <c r="V9" s="414">
        <f>payesh!J65</f>
        <v>0</v>
      </c>
      <c r="W9" s="398">
        <f>payesh!J78</f>
        <v>0</v>
      </c>
      <c r="X9" s="398">
        <f>payesh!J79</f>
        <v>0</v>
      </c>
      <c r="Y9" s="398">
        <f>payesh!$J$83</f>
        <v>0</v>
      </c>
      <c r="Z9" s="398">
        <f>payesh!$J$84</f>
        <v>0</v>
      </c>
      <c r="AA9" s="398">
        <f>payesh!J86</f>
        <v>0</v>
      </c>
      <c r="AB9" s="398">
        <f>payesh!J155</f>
        <v>0</v>
      </c>
      <c r="AC9" s="398">
        <f>payesh!J157</f>
        <v>0</v>
      </c>
      <c r="AD9" s="398">
        <f>payesh!J159</f>
        <v>0</v>
      </c>
      <c r="AE9" s="398">
        <f>payesh!J161</f>
        <v>0</v>
      </c>
      <c r="AF9" s="398">
        <f>payesh!J163</f>
        <v>0</v>
      </c>
      <c r="AG9" s="398">
        <f>payesh!J165</f>
        <v>0</v>
      </c>
      <c r="AH9" s="398">
        <f>payesh!J167</f>
        <v>0</v>
      </c>
      <c r="AI9" s="398">
        <f>payesh!J169</f>
        <v>0</v>
      </c>
      <c r="AJ9" s="398">
        <f>payesh!J171</f>
        <v>0</v>
      </c>
      <c r="AK9" s="401">
        <f>payesh!J173</f>
        <v>0</v>
      </c>
    </row>
    <row r="10" spans="2:38" ht="18.75" thickBot="1" x14ac:dyDescent="0.3">
      <c r="B10" s="402">
        <f>payesh!K7</f>
        <v>7</v>
      </c>
      <c r="C10" s="390" t="str">
        <f>payesh!K3</f>
        <v>چهارمحال و بختیاری</v>
      </c>
      <c r="D10" s="390" t="str">
        <f>payesh!K4</f>
        <v>لردگان</v>
      </c>
      <c r="E10" s="390" t="str">
        <f>payesh!K5</f>
        <v>شش بهره</v>
      </c>
      <c r="F10" s="390" t="str">
        <f>payesh!K6</f>
        <v>صداقت</v>
      </c>
      <c r="G10" s="390" t="str">
        <f>payesh!K10</f>
        <v>کلینیک پرتو</v>
      </c>
      <c r="H10" s="390" t="str">
        <f>payesh!K13</f>
        <v>اعظم قنبری</v>
      </c>
      <c r="I10" s="391">
        <f>payesh!K14</f>
        <v>9136697039</v>
      </c>
      <c r="J10" s="390" t="str">
        <f>payesh!K9</f>
        <v>حمیدرضاقصابی</v>
      </c>
      <c r="K10" s="390" t="str">
        <f>payesh!K18</f>
        <v>ت 4</v>
      </c>
      <c r="L10" s="390">
        <f>payesh!K8</f>
        <v>0</v>
      </c>
      <c r="M10" s="390">
        <f>payesh!K46</f>
        <v>20</v>
      </c>
      <c r="N10" s="391">
        <f>payesh!K17</f>
        <v>728879426</v>
      </c>
      <c r="O10" s="391">
        <f>payesh!K16</f>
        <v>0</v>
      </c>
      <c r="P10" s="390" t="str">
        <f>payesh!K19</f>
        <v>اقدس احمدی</v>
      </c>
      <c r="Q10" s="390" t="str">
        <f>payesh!K20</f>
        <v>سمیرا جلیل</v>
      </c>
      <c r="R10" s="390" t="str">
        <f>payesh!K21</f>
        <v>فرزانه جلیل</v>
      </c>
      <c r="S10" s="390">
        <f>payesh!$K$55</f>
        <v>1500000</v>
      </c>
      <c r="T10" s="413" t="str">
        <f>payesh!K64</f>
        <v>1394/5/8</v>
      </c>
      <c r="U10" s="390">
        <f>payesh!$K$56</f>
        <v>0</v>
      </c>
      <c r="V10" s="413">
        <f>payesh!K65</f>
        <v>0</v>
      </c>
      <c r="W10" s="390">
        <f>payesh!K78</f>
        <v>0</v>
      </c>
      <c r="X10" s="390">
        <f>payesh!K79</f>
        <v>0</v>
      </c>
      <c r="Y10" s="390">
        <f>payesh!$K$83</f>
        <v>0</v>
      </c>
      <c r="Z10" s="390">
        <f>payesh!$K$84</f>
        <v>0</v>
      </c>
      <c r="AA10" s="390">
        <f>payesh!K86</f>
        <v>0</v>
      </c>
      <c r="AB10" s="390">
        <f>payesh!K155</f>
        <v>0</v>
      </c>
      <c r="AC10" s="390">
        <f>payesh!K157</f>
        <v>0</v>
      </c>
      <c r="AD10" s="390">
        <f>payesh!K159</f>
        <v>0</v>
      </c>
      <c r="AE10" s="390">
        <f>payesh!K161</f>
        <v>0</v>
      </c>
      <c r="AF10" s="390">
        <f>payesh!K163</f>
        <v>0</v>
      </c>
      <c r="AG10" s="390">
        <f>payesh!K165</f>
        <v>0</v>
      </c>
      <c r="AH10" s="390">
        <f>payesh!K167</f>
        <v>0</v>
      </c>
      <c r="AI10" s="390">
        <f>payesh!K169</f>
        <v>0</v>
      </c>
      <c r="AJ10" s="390">
        <f>payesh!K171</f>
        <v>0</v>
      </c>
      <c r="AK10" s="393">
        <f>payesh!K173</f>
        <v>0</v>
      </c>
    </row>
    <row r="11" spans="2:38" ht="18.75" thickBot="1" x14ac:dyDescent="0.3">
      <c r="B11" s="395">
        <f>payesh!L7</f>
        <v>8</v>
      </c>
      <c r="C11" s="398" t="str">
        <f>payesh!L3</f>
        <v>چهارمحال و بختیاری</v>
      </c>
      <c r="D11" s="398" t="str">
        <f>payesh!L4</f>
        <v>لردگان</v>
      </c>
      <c r="E11" s="398" t="str">
        <f>payesh!L5</f>
        <v>جوب نسا</v>
      </c>
      <c r="F11" s="398" t="str">
        <f>payesh!L6</f>
        <v>محبت</v>
      </c>
      <c r="G11" s="398" t="str">
        <f>payesh!L10</f>
        <v>کلینیک پرتو</v>
      </c>
      <c r="H11" s="398" t="str">
        <f>payesh!L13</f>
        <v>اعظم قنبری</v>
      </c>
      <c r="I11" s="399">
        <f>payesh!L14</f>
        <v>9136697039</v>
      </c>
      <c r="J11" s="398" t="str">
        <f>payesh!L9</f>
        <v>حمیدرضاقصابی</v>
      </c>
      <c r="K11" s="398" t="str">
        <f>payesh!L18</f>
        <v>ت 4</v>
      </c>
      <c r="L11" s="398">
        <f>payesh!L8</f>
        <v>0</v>
      </c>
      <c r="M11" s="398">
        <f>payesh!L46</f>
        <v>20</v>
      </c>
      <c r="N11" s="399">
        <f>payesh!L17</f>
        <v>734949908</v>
      </c>
      <c r="O11" s="399">
        <f>payesh!L16</f>
        <v>0</v>
      </c>
      <c r="P11" s="398" t="str">
        <f>payesh!L19</f>
        <v xml:space="preserve"> جواد شهبازی</v>
      </c>
      <c r="Q11" s="398" t="str">
        <f>payesh!L20</f>
        <v>زینب محبی</v>
      </c>
      <c r="R11" s="398" t="str">
        <f>payesh!L21</f>
        <v>سکینه عباسی</v>
      </c>
      <c r="S11" s="398">
        <f>payesh!$L$55</f>
        <v>1500000</v>
      </c>
      <c r="T11" s="414" t="str">
        <f>payesh!L64</f>
        <v>1394/5/8</v>
      </c>
      <c r="U11" s="398">
        <f>payesh!$L$56</f>
        <v>0</v>
      </c>
      <c r="V11" s="414">
        <f>payesh!L65</f>
        <v>0</v>
      </c>
      <c r="W11" s="398">
        <f>payesh!L78</f>
        <v>0</v>
      </c>
      <c r="X11" s="398">
        <f>payesh!L79</f>
        <v>0</v>
      </c>
      <c r="Y11" s="398">
        <f>payesh!$L$83</f>
        <v>0</v>
      </c>
      <c r="Z11" s="398">
        <f>payesh!$L$84</f>
        <v>0</v>
      </c>
      <c r="AA11" s="398">
        <f>payesh!L86</f>
        <v>0</v>
      </c>
      <c r="AB11" s="398">
        <f>payesh!L155</f>
        <v>0</v>
      </c>
      <c r="AC11" s="398">
        <f>payesh!L157</f>
        <v>0</v>
      </c>
      <c r="AD11" s="398">
        <f>payesh!L159</f>
        <v>0</v>
      </c>
      <c r="AE11" s="398">
        <f>payesh!L161</f>
        <v>0</v>
      </c>
      <c r="AF11" s="398">
        <f>payesh!L163</f>
        <v>0</v>
      </c>
      <c r="AG11" s="398">
        <f>payesh!L165</f>
        <v>0</v>
      </c>
      <c r="AH11" s="398">
        <f>payesh!L167</f>
        <v>0</v>
      </c>
      <c r="AI11" s="398">
        <f>payesh!L169</f>
        <v>0</v>
      </c>
      <c r="AJ11" s="398">
        <f>payesh!L171</f>
        <v>0</v>
      </c>
      <c r="AK11" s="401">
        <f>payesh!L173</f>
        <v>0</v>
      </c>
    </row>
    <row r="12" spans="2:38" ht="18.75" thickBot="1" x14ac:dyDescent="0.3">
      <c r="B12" s="402">
        <f>payesh!M7</f>
        <v>9</v>
      </c>
      <c r="C12" s="390" t="str">
        <f>payesh!M3</f>
        <v>چهارمحال و بختیاری</v>
      </c>
      <c r="D12" s="390" t="str">
        <f>payesh!M4</f>
        <v>لردگان</v>
      </c>
      <c r="E12" s="390" t="str">
        <f>payesh!M5</f>
        <v>تنگ کلوره</v>
      </c>
      <c r="F12" s="390" t="str">
        <f>payesh!M6</f>
        <v>دریا</v>
      </c>
      <c r="G12" s="390" t="str">
        <f>payesh!M10</f>
        <v>کلینیک پرتو</v>
      </c>
      <c r="H12" s="390" t="str">
        <f>payesh!M13</f>
        <v>اعظم قنبری</v>
      </c>
      <c r="I12" s="391">
        <f>payesh!M14</f>
        <v>9136697039</v>
      </c>
      <c r="J12" s="390" t="str">
        <f>payesh!M9</f>
        <v>حمیدرضاقصابی</v>
      </c>
      <c r="K12" s="390" t="str">
        <f>payesh!M18</f>
        <v>ت4</v>
      </c>
      <c r="L12" s="390">
        <f>payesh!M8</f>
        <v>0</v>
      </c>
      <c r="M12" s="390">
        <f>payesh!M46</f>
        <v>19</v>
      </c>
      <c r="N12" s="391">
        <f>payesh!M17</f>
        <v>735773500</v>
      </c>
      <c r="O12" s="391">
        <f>payesh!M16</f>
        <v>0</v>
      </c>
      <c r="P12" s="390" t="str">
        <f>payesh!M19</f>
        <v>سکینه کریمی</v>
      </c>
      <c r="Q12" s="390" t="str">
        <f>payesh!M20</f>
        <v>کلثوم شهبازی</v>
      </c>
      <c r="R12" s="390" t="str">
        <f>payesh!M21</f>
        <v>راضیه صادقی</v>
      </c>
      <c r="S12" s="390">
        <f>payesh!$M$55</f>
        <v>1500000</v>
      </c>
      <c r="T12" s="413" t="str">
        <f>payesh!M64</f>
        <v>1394/5/8</v>
      </c>
      <c r="U12" s="390">
        <f>payesh!$M$56</f>
        <v>0</v>
      </c>
      <c r="V12" s="413">
        <f>payesh!M65</f>
        <v>0</v>
      </c>
      <c r="W12" s="390">
        <f>payesh!M78</f>
        <v>0</v>
      </c>
      <c r="X12" s="390">
        <f>payesh!M79</f>
        <v>0</v>
      </c>
      <c r="Y12" s="390">
        <f>payesh!$M$83</f>
        <v>0</v>
      </c>
      <c r="Z12" s="390">
        <f>payesh!$M$84</f>
        <v>0</v>
      </c>
      <c r="AA12" s="390">
        <f>payesh!M86</f>
        <v>0</v>
      </c>
      <c r="AB12" s="390">
        <f>payesh!M155</f>
        <v>0</v>
      </c>
      <c r="AC12" s="390">
        <f>payesh!M157</f>
        <v>0</v>
      </c>
      <c r="AD12" s="390">
        <f>payesh!M159</f>
        <v>0</v>
      </c>
      <c r="AE12" s="390">
        <f>payesh!M161</f>
        <v>0</v>
      </c>
      <c r="AF12" s="390">
        <f>payesh!M163</f>
        <v>0</v>
      </c>
      <c r="AG12" s="390">
        <f>payesh!M165</f>
        <v>0</v>
      </c>
      <c r="AH12" s="390">
        <f>payesh!M167</f>
        <v>0</v>
      </c>
      <c r="AI12" s="390">
        <f>payesh!M169</f>
        <v>0</v>
      </c>
      <c r="AJ12" s="390">
        <f>payesh!M171</f>
        <v>0</v>
      </c>
      <c r="AK12" s="393">
        <f>payesh!M173</f>
        <v>0</v>
      </c>
    </row>
    <row r="13" spans="2:38" ht="18.75" thickBot="1" x14ac:dyDescent="0.3">
      <c r="B13" s="395">
        <f>payesh!N7</f>
        <v>10</v>
      </c>
      <c r="C13" s="398" t="str">
        <f>payesh!N3</f>
        <v>چهارمحال و بختیاری</v>
      </c>
      <c r="D13" s="398" t="str">
        <f>payesh!N4</f>
        <v>لردگان</v>
      </c>
      <c r="E13" s="398" t="str">
        <f>payesh!N5</f>
        <v>کرف</v>
      </c>
      <c r="F13" s="398" t="str">
        <f>payesh!N6</f>
        <v>شقایق</v>
      </c>
      <c r="G13" s="398" t="str">
        <f>payesh!N10</f>
        <v>کلینیک پرتو</v>
      </c>
      <c r="H13" s="398" t="str">
        <f>payesh!N13</f>
        <v>نرگس فتاحی</v>
      </c>
      <c r="I13" s="399">
        <f>payesh!N14</f>
        <v>9137950396</v>
      </c>
      <c r="J13" s="398" t="str">
        <f>payesh!N9</f>
        <v>حمیدرضاقصابی</v>
      </c>
      <c r="K13" s="398" t="str">
        <f>payesh!N18</f>
        <v>ت3</v>
      </c>
      <c r="L13" s="398">
        <f>payesh!N8</f>
        <v>0</v>
      </c>
      <c r="M13" s="398">
        <f>payesh!N46</f>
        <v>13</v>
      </c>
      <c r="N13" s="399">
        <f>payesh!N17</f>
        <v>734945518</v>
      </c>
      <c r="O13" s="399">
        <f>payesh!N16</f>
        <v>0</v>
      </c>
      <c r="P13" s="398" t="str">
        <f>payesh!N19</f>
        <v xml:space="preserve">زینب جلیل </v>
      </c>
      <c r="Q13" s="398" t="str">
        <f>payesh!N20</f>
        <v>صدیقه جلیل</v>
      </c>
      <c r="R13" s="398" t="str">
        <f>payesh!N21</f>
        <v>شیرین جلیل</v>
      </c>
      <c r="S13" s="398">
        <f>payesh!$N$55</f>
        <v>1500000</v>
      </c>
      <c r="T13" s="414" t="str">
        <f>payesh!N64</f>
        <v>1394/5/8</v>
      </c>
      <c r="U13" s="398">
        <f>payesh!$N$56</f>
        <v>0</v>
      </c>
      <c r="V13" s="414">
        <f>payesh!N65</f>
        <v>0</v>
      </c>
      <c r="W13" s="398">
        <f>payesh!N78</f>
        <v>0</v>
      </c>
      <c r="X13" s="398">
        <f>payesh!N79</f>
        <v>0</v>
      </c>
      <c r="Y13" s="398">
        <f>payesh!$N$83</f>
        <v>0</v>
      </c>
      <c r="Z13" s="398">
        <f>payesh!$N$84</f>
        <v>0</v>
      </c>
      <c r="AA13" s="398">
        <f>payesh!N86</f>
        <v>0</v>
      </c>
      <c r="AB13" s="398">
        <f>payesh!N155</f>
        <v>0</v>
      </c>
      <c r="AC13" s="398">
        <f>payesh!N157</f>
        <v>0</v>
      </c>
      <c r="AD13" s="398">
        <f>payesh!N159</f>
        <v>0</v>
      </c>
      <c r="AE13" s="398">
        <f>payesh!N161</f>
        <v>0</v>
      </c>
      <c r="AF13" s="398">
        <f>payesh!N163</f>
        <v>0</v>
      </c>
      <c r="AG13" s="398">
        <f>payesh!N165</f>
        <v>0</v>
      </c>
      <c r="AH13" s="398">
        <f>payesh!N167</f>
        <v>0</v>
      </c>
      <c r="AI13" s="398">
        <f>payesh!N169</f>
        <v>0</v>
      </c>
      <c r="AJ13" s="398">
        <f>payesh!N171</f>
        <v>0</v>
      </c>
      <c r="AK13" s="401">
        <f>payesh!N173</f>
        <v>0</v>
      </c>
    </row>
    <row r="14" spans="2:38" ht="18.75" thickBot="1" x14ac:dyDescent="0.3">
      <c r="B14" s="402">
        <f>payesh!O7</f>
        <v>11</v>
      </c>
      <c r="C14" s="390" t="str">
        <f>payesh!O3</f>
        <v>چهارمحال و بختیاری</v>
      </c>
      <c r="D14" s="390" t="str">
        <f>payesh!O4</f>
        <v>لردگان</v>
      </c>
      <c r="E14" s="390" t="str">
        <f>payesh!O5</f>
        <v>دهنومیلاس</v>
      </c>
      <c r="F14" s="390" t="str">
        <f>payesh!O6</f>
        <v>سوگند</v>
      </c>
      <c r="G14" s="390" t="str">
        <f>payesh!O10</f>
        <v>کلینیک پرتو</v>
      </c>
      <c r="H14" s="390" t="str">
        <f>payesh!O13</f>
        <v>نرگس فتاحی</v>
      </c>
      <c r="I14" s="391">
        <f>payesh!O14</f>
        <v>9137950396</v>
      </c>
      <c r="J14" s="390" t="str">
        <f>payesh!O9</f>
        <v>حمیدرضاقصابی</v>
      </c>
      <c r="K14" s="390" t="str">
        <f>payesh!O18</f>
        <v>ت3</v>
      </c>
      <c r="L14" s="390">
        <f>payesh!O8</f>
        <v>0</v>
      </c>
      <c r="M14" s="390">
        <f>payesh!O46</f>
        <v>13</v>
      </c>
      <c r="N14" s="391">
        <f>payesh!O17</f>
        <v>728643901</v>
      </c>
      <c r="O14" s="391">
        <f>payesh!O16</f>
        <v>0</v>
      </c>
      <c r="P14" s="390" t="str">
        <f>payesh!O19</f>
        <v xml:space="preserve">مرضیه امیری </v>
      </c>
      <c r="Q14" s="390" t="str">
        <f>payesh!O20</f>
        <v>اسیه امیری</v>
      </c>
      <c r="R14" s="390" t="str">
        <f>payesh!O21</f>
        <v>سمیه امیری</v>
      </c>
      <c r="S14" s="390">
        <f>payesh!$O$55</f>
        <v>1500000</v>
      </c>
      <c r="T14" s="413" t="str">
        <f>payesh!O64</f>
        <v>1394/5/8</v>
      </c>
      <c r="U14" s="390">
        <f>payesh!$O$56</f>
        <v>0</v>
      </c>
      <c r="V14" s="413">
        <f>payesh!O65</f>
        <v>0</v>
      </c>
      <c r="W14" s="390">
        <f>payesh!O78</f>
        <v>0</v>
      </c>
      <c r="X14" s="390">
        <f>payesh!O79</f>
        <v>0</v>
      </c>
      <c r="Y14" s="390">
        <f>payesh!$O$83</f>
        <v>0</v>
      </c>
      <c r="Z14" s="390">
        <f>payesh!$O$84</f>
        <v>0</v>
      </c>
      <c r="AA14" s="390">
        <f>payesh!O86</f>
        <v>0</v>
      </c>
      <c r="AB14" s="390">
        <f>payesh!O155</f>
        <v>0</v>
      </c>
      <c r="AC14" s="390">
        <f>payesh!O157</f>
        <v>0</v>
      </c>
      <c r="AD14" s="390">
        <f>payesh!O159</f>
        <v>0</v>
      </c>
      <c r="AE14" s="390">
        <f>payesh!O161</f>
        <v>0</v>
      </c>
      <c r="AF14" s="390">
        <f>payesh!O163</f>
        <v>0</v>
      </c>
      <c r="AG14" s="390">
        <f>payesh!O165</f>
        <v>0</v>
      </c>
      <c r="AH14" s="390">
        <f>payesh!O167</f>
        <v>0</v>
      </c>
      <c r="AI14" s="390">
        <f>payesh!O169</f>
        <v>0</v>
      </c>
      <c r="AJ14" s="390">
        <f>payesh!O171</f>
        <v>0</v>
      </c>
      <c r="AK14" s="393">
        <f>payesh!O173</f>
        <v>0</v>
      </c>
    </row>
    <row r="15" spans="2:38" ht="18.75" thickBot="1" x14ac:dyDescent="0.3">
      <c r="B15" s="395">
        <f>payesh!P7</f>
        <v>12</v>
      </c>
      <c r="C15" s="398" t="str">
        <f>payesh!P3</f>
        <v>چهارمحال و بختیاری</v>
      </c>
      <c r="D15" s="398" t="str">
        <f>payesh!P4</f>
        <v>لردگان</v>
      </c>
      <c r="E15" s="398" t="str">
        <f>payesh!P5</f>
        <v>کرف</v>
      </c>
      <c r="F15" s="398" t="str">
        <f>payesh!P6</f>
        <v>ياسمن</v>
      </c>
      <c r="G15" s="398" t="str">
        <f>payesh!P10</f>
        <v>کلینیک پرتو</v>
      </c>
      <c r="H15" s="398" t="str">
        <f>payesh!P13</f>
        <v>نرگس فتاحی</v>
      </c>
      <c r="I15" s="399">
        <f>payesh!P14</f>
        <v>9137950396</v>
      </c>
      <c r="J15" s="398" t="str">
        <f>payesh!P9</f>
        <v>حمیدرضاقصابی</v>
      </c>
      <c r="K15" s="398" t="str">
        <f>payesh!P18</f>
        <v>ت3</v>
      </c>
      <c r="L15" s="398">
        <f>payesh!P8</f>
        <v>0</v>
      </c>
      <c r="M15" s="398">
        <f>payesh!P46</f>
        <v>13</v>
      </c>
      <c r="N15" s="399">
        <f>payesh!P17</f>
        <v>728525364</v>
      </c>
      <c r="O15" s="399">
        <f>payesh!P16</f>
        <v>0</v>
      </c>
      <c r="P15" s="398" t="str">
        <f>payesh!P19</f>
        <v>پریوش طهماسبی</v>
      </c>
      <c r="Q15" s="398" t="str">
        <f>payesh!P20</f>
        <v xml:space="preserve">سکينه جليل مصير </v>
      </c>
      <c r="R15" s="398" t="str">
        <f>payesh!P21</f>
        <v>افسانه طهماسبی</v>
      </c>
      <c r="S15" s="398">
        <f>payesh!$P$55</f>
        <v>1500000</v>
      </c>
      <c r="T15" s="414" t="str">
        <f>payesh!P64</f>
        <v>1394/5/8</v>
      </c>
      <c r="U15" s="398">
        <f>payesh!$P$56</f>
        <v>0</v>
      </c>
      <c r="V15" s="414">
        <f>payesh!P65</f>
        <v>0</v>
      </c>
      <c r="W15" s="398">
        <f>payesh!P78</f>
        <v>0</v>
      </c>
      <c r="X15" s="398">
        <f>payesh!P79</f>
        <v>0</v>
      </c>
      <c r="Y15" s="398">
        <f>payesh!$P$83</f>
        <v>0</v>
      </c>
      <c r="Z15" s="398">
        <f>payesh!$P$84</f>
        <v>0</v>
      </c>
      <c r="AA15" s="398">
        <f>payesh!P86</f>
        <v>0</v>
      </c>
      <c r="AB15" s="398">
        <f>payesh!P155</f>
        <v>0</v>
      </c>
      <c r="AC15" s="398">
        <f>payesh!P157</f>
        <v>0</v>
      </c>
      <c r="AD15" s="398">
        <f>payesh!P159</f>
        <v>0</v>
      </c>
      <c r="AE15" s="398">
        <f>payesh!P161</f>
        <v>0</v>
      </c>
      <c r="AF15" s="398">
        <f>payesh!P163</f>
        <v>0</v>
      </c>
      <c r="AG15" s="398">
        <f>payesh!P165</f>
        <v>0</v>
      </c>
      <c r="AH15" s="398">
        <f>payesh!P167</f>
        <v>0</v>
      </c>
      <c r="AI15" s="398">
        <f>payesh!P169</f>
        <v>0</v>
      </c>
      <c r="AJ15" s="398">
        <f>payesh!P171</f>
        <v>0</v>
      </c>
      <c r="AK15" s="401">
        <f>payesh!P173</f>
        <v>0</v>
      </c>
    </row>
    <row r="16" spans="2:38" ht="18.75" thickBot="1" x14ac:dyDescent="0.3">
      <c r="B16" s="402">
        <f>payesh!Q7</f>
        <v>13</v>
      </c>
      <c r="C16" s="390" t="str">
        <f>payesh!Q3</f>
        <v>چهارمحال و بختیاری</v>
      </c>
      <c r="D16" s="390" t="str">
        <f>payesh!Q4</f>
        <v>لردگان</v>
      </c>
      <c r="E16" s="390" t="str">
        <f>payesh!Q5</f>
        <v>دهنو میلاس</v>
      </c>
      <c r="F16" s="390" t="str">
        <f>payesh!Q6</f>
        <v>یسنا</v>
      </c>
      <c r="G16" s="390" t="str">
        <f>payesh!Q10</f>
        <v>کلینیک پرتو</v>
      </c>
      <c r="H16" s="390" t="str">
        <f>payesh!Q13</f>
        <v>نرگس فتاحی</v>
      </c>
      <c r="I16" s="391">
        <f>payesh!Q14</f>
        <v>9137950396</v>
      </c>
      <c r="J16" s="390" t="str">
        <f>payesh!Q9</f>
        <v>حمیدرضاقصابی</v>
      </c>
      <c r="K16" s="390" t="str">
        <f>payesh!Q18</f>
        <v>پ14</v>
      </c>
      <c r="L16" s="390">
        <f>payesh!Q8</f>
        <v>0</v>
      </c>
      <c r="M16" s="390">
        <f>payesh!Q46</f>
        <v>13</v>
      </c>
      <c r="N16" s="391">
        <f>payesh!Q17</f>
        <v>735158734</v>
      </c>
      <c r="O16" s="391">
        <f>payesh!Q16</f>
        <v>0</v>
      </c>
      <c r="P16" s="390" t="str">
        <f>payesh!Q19</f>
        <v>فاطمه امیری</v>
      </c>
      <c r="Q16" s="390" t="str">
        <f>payesh!Q20</f>
        <v>زهرا امیری</v>
      </c>
      <c r="R16" s="390" t="str">
        <f>payesh!Q21</f>
        <v>فاطمه غریبی</v>
      </c>
      <c r="S16" s="390">
        <f>payesh!$Q$55</f>
        <v>1500000</v>
      </c>
      <c r="T16" s="413" t="str">
        <f>payesh!Q64</f>
        <v>1394/5/8</v>
      </c>
      <c r="U16" s="390">
        <f>payesh!$Q$56</f>
        <v>0</v>
      </c>
      <c r="V16" s="413">
        <f>payesh!Q65</f>
        <v>0</v>
      </c>
      <c r="W16" s="390">
        <f>payesh!Q78</f>
        <v>0</v>
      </c>
      <c r="X16" s="390">
        <f>payesh!Q79</f>
        <v>0</v>
      </c>
      <c r="Y16" s="390">
        <f>payesh!$Q$83</f>
        <v>0</v>
      </c>
      <c r="Z16" s="390">
        <f>payesh!$Q$84</f>
        <v>0</v>
      </c>
      <c r="AA16" s="390">
        <f>payesh!Q86</f>
        <v>0</v>
      </c>
      <c r="AB16" s="390">
        <f>payesh!Q155</f>
        <v>0</v>
      </c>
      <c r="AC16" s="390">
        <f>payesh!Q157</f>
        <v>0</v>
      </c>
      <c r="AD16" s="390">
        <f>payesh!Q159</f>
        <v>0</v>
      </c>
      <c r="AE16" s="390">
        <f>payesh!Q161</f>
        <v>0</v>
      </c>
      <c r="AF16" s="390">
        <f>payesh!Q163</f>
        <v>0</v>
      </c>
      <c r="AG16" s="390">
        <f>payesh!Q165</f>
        <v>0</v>
      </c>
      <c r="AH16" s="390">
        <f>payesh!Q167</f>
        <v>0</v>
      </c>
      <c r="AI16" s="390">
        <f>payesh!Q169</f>
        <v>0</v>
      </c>
      <c r="AJ16" s="390">
        <f>payesh!Q171</f>
        <v>0</v>
      </c>
      <c r="AK16" s="393">
        <f>payesh!Q173</f>
        <v>0</v>
      </c>
    </row>
    <row r="17" spans="2:37" ht="18.75" thickBot="1" x14ac:dyDescent="0.3">
      <c r="B17" s="395">
        <f>payesh!R7</f>
        <v>14</v>
      </c>
      <c r="C17" s="398" t="str">
        <f>payesh!R3</f>
        <v>چهارمحال و بختیاری</v>
      </c>
      <c r="D17" s="398" t="str">
        <f>payesh!R4</f>
        <v>لردگان</v>
      </c>
      <c r="E17" s="398" t="str">
        <f>payesh!R5</f>
        <v>برآفتاب</v>
      </c>
      <c r="F17" s="398" t="str">
        <f>payesh!R6</f>
        <v>آریامهر</v>
      </c>
      <c r="G17" s="398" t="str">
        <f>payesh!R10</f>
        <v>کلینیک پرتو</v>
      </c>
      <c r="H17" s="398" t="str">
        <f>payesh!R13</f>
        <v>نرگس فتاحی</v>
      </c>
      <c r="I17" s="399">
        <f>payesh!R14</f>
        <v>9137950396</v>
      </c>
      <c r="J17" s="398" t="str">
        <f>payesh!R9</f>
        <v>حمیدرضاقصابی</v>
      </c>
      <c r="K17" s="398" t="str">
        <f>payesh!R18</f>
        <v>پ14</v>
      </c>
      <c r="L17" s="398">
        <f>payesh!R8</f>
        <v>0</v>
      </c>
      <c r="M17" s="398">
        <f>payesh!R46</f>
        <v>13</v>
      </c>
      <c r="N17" s="399">
        <f>payesh!R17</f>
        <v>735777651</v>
      </c>
      <c r="O17" s="399">
        <f>payesh!R16</f>
        <v>0</v>
      </c>
      <c r="P17" s="398" t="str">
        <f>payesh!R19</f>
        <v>مدينه قندی</v>
      </c>
      <c r="Q17" s="398" t="str">
        <f>payesh!R20</f>
        <v>صديقه احمدی</v>
      </c>
      <c r="R17" s="398" t="str">
        <f>payesh!R21</f>
        <v>شادی ويسی</v>
      </c>
      <c r="S17" s="398">
        <f>payesh!$R$55</f>
        <v>1500000</v>
      </c>
      <c r="T17" s="414" t="str">
        <f>payesh!R64</f>
        <v>1394/6/29</v>
      </c>
      <c r="U17" s="398">
        <f>payesh!$R$56</f>
        <v>0</v>
      </c>
      <c r="V17" s="414">
        <f>payesh!R65</f>
        <v>0</v>
      </c>
      <c r="W17" s="398">
        <f>payesh!R78</f>
        <v>0</v>
      </c>
      <c r="X17" s="398">
        <f>payesh!R79</f>
        <v>0</v>
      </c>
      <c r="Y17" s="398">
        <f>payesh!$R$83</f>
        <v>0</v>
      </c>
      <c r="Z17" s="398">
        <f>payesh!$R$84</f>
        <v>0</v>
      </c>
      <c r="AA17" s="398">
        <f>payesh!R86</f>
        <v>0</v>
      </c>
      <c r="AB17" s="398">
        <f>payesh!R155</f>
        <v>0</v>
      </c>
      <c r="AC17" s="398">
        <f>payesh!R157</f>
        <v>0</v>
      </c>
      <c r="AD17" s="398">
        <f>payesh!R159</f>
        <v>0</v>
      </c>
      <c r="AE17" s="398">
        <f>payesh!R161</f>
        <v>0</v>
      </c>
      <c r="AF17" s="398">
        <f>payesh!R163</f>
        <v>0</v>
      </c>
      <c r="AG17" s="398">
        <f>payesh!R165</f>
        <v>0</v>
      </c>
      <c r="AH17" s="398">
        <f>payesh!R167</f>
        <v>0</v>
      </c>
      <c r="AI17" s="398">
        <f>payesh!R169</f>
        <v>0</v>
      </c>
      <c r="AJ17" s="398">
        <f>payesh!R171</f>
        <v>0</v>
      </c>
      <c r="AK17" s="401">
        <f>payesh!R173</f>
        <v>0</v>
      </c>
    </row>
    <row r="18" spans="2:37" ht="18.75" thickBot="1" x14ac:dyDescent="0.3">
      <c r="B18" s="402">
        <f>payesh!S7</f>
        <v>15</v>
      </c>
      <c r="C18" s="390" t="str">
        <f>payesh!S3</f>
        <v>چهارمحال و بختیاری</v>
      </c>
      <c r="D18" s="390" t="str">
        <f>payesh!S4</f>
        <v>لردگان</v>
      </c>
      <c r="E18" s="390" t="str">
        <f>payesh!S5</f>
        <v>دهنومیلاس</v>
      </c>
      <c r="F18" s="390" t="str">
        <f>payesh!S6</f>
        <v>ثنا</v>
      </c>
      <c r="G18" s="390" t="str">
        <f>payesh!S10</f>
        <v>کلینیک پرتو</v>
      </c>
      <c r="H18" s="390" t="str">
        <f>payesh!S13</f>
        <v>نرگس فتاحی</v>
      </c>
      <c r="I18" s="391">
        <f>payesh!S14</f>
        <v>9137950396</v>
      </c>
      <c r="J18" s="390" t="str">
        <f>payesh!S9</f>
        <v>حمیدرضاقصابی</v>
      </c>
      <c r="K18" s="390" t="str">
        <f>payesh!S18</f>
        <v>ت3</v>
      </c>
      <c r="L18" s="390">
        <f>payesh!S8</f>
        <v>0</v>
      </c>
      <c r="M18" s="390">
        <f>payesh!S46</f>
        <v>13</v>
      </c>
      <c r="N18" s="391">
        <f>payesh!S17</f>
        <v>735321452</v>
      </c>
      <c r="O18" s="391">
        <f>payesh!S16</f>
        <v>0</v>
      </c>
      <c r="P18" s="390" t="str">
        <f>payesh!S19</f>
        <v>سهیلا امیری</v>
      </c>
      <c r="Q18" s="390" t="str">
        <f>payesh!S20</f>
        <v>عذرا امیری</v>
      </c>
      <c r="R18" s="390" t="str">
        <f>payesh!S21</f>
        <v>شادی امیری</v>
      </c>
      <c r="S18" s="390">
        <f>payesh!$S$55</f>
        <v>1500000</v>
      </c>
      <c r="T18" s="413" t="str">
        <f>payesh!S64</f>
        <v>1394/5/8</v>
      </c>
      <c r="U18" s="390">
        <f>payesh!$S$56</f>
        <v>0</v>
      </c>
      <c r="V18" s="413">
        <f>payesh!S65</f>
        <v>0</v>
      </c>
      <c r="W18" s="390">
        <f>payesh!S78</f>
        <v>0</v>
      </c>
      <c r="X18" s="390">
        <f>payesh!S79</f>
        <v>0</v>
      </c>
      <c r="Y18" s="390">
        <f>payesh!$S$83</f>
        <v>0</v>
      </c>
      <c r="Z18" s="390">
        <f>payesh!$S$84</f>
        <v>0</v>
      </c>
      <c r="AA18" s="390">
        <f>payesh!S86</f>
        <v>0</v>
      </c>
      <c r="AB18" s="390">
        <f>payesh!S155</f>
        <v>0</v>
      </c>
      <c r="AC18" s="390">
        <f>payesh!S157</f>
        <v>0</v>
      </c>
      <c r="AD18" s="390">
        <f>payesh!S159</f>
        <v>0</v>
      </c>
      <c r="AE18" s="390">
        <f>payesh!S161</f>
        <v>0</v>
      </c>
      <c r="AF18" s="390">
        <f>payesh!S163</f>
        <v>0</v>
      </c>
      <c r="AG18" s="390">
        <f>payesh!S165</f>
        <v>0</v>
      </c>
      <c r="AH18" s="390">
        <f>payesh!S167</f>
        <v>0</v>
      </c>
      <c r="AI18" s="390">
        <f>payesh!S169</f>
        <v>0</v>
      </c>
      <c r="AJ18" s="390">
        <f>payesh!S171</f>
        <v>0</v>
      </c>
      <c r="AK18" s="393">
        <f>payesh!S173</f>
        <v>0</v>
      </c>
    </row>
    <row r="19" spans="2:37" ht="18.75" thickBot="1" x14ac:dyDescent="0.3">
      <c r="B19" s="395">
        <f>payesh!T7</f>
        <v>16</v>
      </c>
      <c r="C19" s="398" t="str">
        <f>payesh!T3</f>
        <v>چهارمحال و بختیاری</v>
      </c>
      <c r="D19" s="398" t="str">
        <f>payesh!T4</f>
        <v>لردگان</v>
      </c>
      <c r="E19" s="398" t="str">
        <f>payesh!T5</f>
        <v>شهريار</v>
      </c>
      <c r="F19" s="398" t="str">
        <f>payesh!T6</f>
        <v>صداقت</v>
      </c>
      <c r="G19" s="398" t="str">
        <f>payesh!T10</f>
        <v>کلینیک پرتو</v>
      </c>
      <c r="H19" s="398" t="str">
        <f>payesh!T13</f>
        <v>مريم هاشم زاده</v>
      </c>
      <c r="I19" s="399">
        <f>payesh!T14</f>
        <v>9135083721</v>
      </c>
      <c r="J19" s="398" t="str">
        <f>payesh!T9</f>
        <v>حمیدرضاقصابی</v>
      </c>
      <c r="K19" s="398" t="str">
        <f>payesh!T18</f>
        <v>14پ</v>
      </c>
      <c r="L19" s="398">
        <f>payesh!T8</f>
        <v>0</v>
      </c>
      <c r="M19" s="398">
        <f>payesh!T46</f>
        <v>10</v>
      </c>
      <c r="N19" s="399">
        <f>payesh!T17</f>
        <v>739839355</v>
      </c>
      <c r="O19" s="399">
        <f>payesh!T16</f>
        <v>0</v>
      </c>
      <c r="P19" s="398" t="str">
        <f>payesh!T19</f>
        <v>فريبارنجبر</v>
      </c>
      <c r="Q19" s="398" t="str">
        <f>payesh!T20</f>
        <v>ندارستمی</v>
      </c>
      <c r="R19" s="398" t="str">
        <f>payesh!T21</f>
        <v>رضوان رستمی</v>
      </c>
      <c r="S19" s="398">
        <f>payesh!$T$55</f>
        <v>1500000</v>
      </c>
      <c r="T19" s="414" t="str">
        <f>payesh!T64</f>
        <v>1394/6/26</v>
      </c>
      <c r="U19" s="398">
        <f>payesh!$T$56</f>
        <v>0</v>
      </c>
      <c r="V19" s="414">
        <f>payesh!T65</f>
        <v>0</v>
      </c>
      <c r="W19" s="398">
        <f>payesh!T78</f>
        <v>0</v>
      </c>
      <c r="X19" s="398">
        <f>payesh!T79</f>
        <v>0</v>
      </c>
      <c r="Y19" s="398">
        <f>payesh!$T$83</f>
        <v>0</v>
      </c>
      <c r="Z19" s="398">
        <f>payesh!$T$84</f>
        <v>0</v>
      </c>
      <c r="AA19" s="398">
        <f>payesh!T86</f>
        <v>0</v>
      </c>
      <c r="AB19" s="398">
        <f>payesh!T155</f>
        <v>0</v>
      </c>
      <c r="AC19" s="398">
        <f>payesh!T157</f>
        <v>0</v>
      </c>
      <c r="AD19" s="398">
        <f>payesh!T159</f>
        <v>0</v>
      </c>
      <c r="AE19" s="398">
        <f>payesh!T161</f>
        <v>0</v>
      </c>
      <c r="AF19" s="398">
        <f>payesh!T163</f>
        <v>0</v>
      </c>
      <c r="AG19" s="398">
        <f>payesh!T165</f>
        <v>0</v>
      </c>
      <c r="AH19" s="398">
        <f>payesh!T167</f>
        <v>0</v>
      </c>
      <c r="AI19" s="398">
        <f>payesh!T169</f>
        <v>0</v>
      </c>
      <c r="AJ19" s="398">
        <f>payesh!T171</f>
        <v>0</v>
      </c>
      <c r="AK19" s="401">
        <f>payesh!T173</f>
        <v>0</v>
      </c>
    </row>
    <row r="20" spans="2:37" ht="18.75" thickBot="1" x14ac:dyDescent="0.3">
      <c r="B20" s="402">
        <f>payesh!U7</f>
        <v>17</v>
      </c>
      <c r="C20" s="390" t="str">
        <f>payesh!U3</f>
        <v>چهارمحال و بختیاری</v>
      </c>
      <c r="D20" s="390" t="str">
        <f>payesh!U4</f>
        <v>لردگان</v>
      </c>
      <c r="E20" s="390" t="str">
        <f>payesh!U5</f>
        <v>شهریار</v>
      </c>
      <c r="F20" s="390" t="str">
        <f>payesh!U6</f>
        <v>ریحانه</v>
      </c>
      <c r="G20" s="390" t="str">
        <f>payesh!U10</f>
        <v>کلینیک پرتو</v>
      </c>
      <c r="H20" s="390" t="str">
        <f>payesh!U13</f>
        <v>ندا رستمی</v>
      </c>
      <c r="I20" s="391">
        <f>payesh!U14</f>
        <v>9103911533</v>
      </c>
      <c r="J20" s="390" t="str">
        <f>payesh!U9</f>
        <v>حمیدرضاقصابی</v>
      </c>
      <c r="K20" s="390" t="str">
        <f>payesh!U18</f>
        <v>6پ</v>
      </c>
      <c r="L20" s="390">
        <f>payesh!U8</f>
        <v>0</v>
      </c>
      <c r="M20" s="390">
        <f>payesh!U46</f>
        <v>10</v>
      </c>
      <c r="N20" s="391">
        <f>payesh!U17</f>
        <v>766226472</v>
      </c>
      <c r="O20" s="391">
        <f>payesh!U16</f>
        <v>0</v>
      </c>
      <c r="P20" s="390" t="str">
        <f>payesh!U19</f>
        <v>سودابه منصوریان</v>
      </c>
      <c r="Q20" s="390" t="str">
        <f>payesh!U20</f>
        <v>فتانه قنبری</v>
      </c>
      <c r="R20" s="390" t="str">
        <f>payesh!U21</f>
        <v>رضوان حسین پور</v>
      </c>
      <c r="S20" s="390">
        <f>payesh!$U$55</f>
        <v>1500000</v>
      </c>
      <c r="T20" s="413" t="str">
        <f>payesh!U64</f>
        <v>95/3/23</v>
      </c>
      <c r="U20" s="390">
        <f>payesh!$U$56</f>
        <v>0</v>
      </c>
      <c r="V20" s="413">
        <f>payesh!U65</f>
        <v>0</v>
      </c>
      <c r="W20" s="390">
        <f>payesh!U78</f>
        <v>0</v>
      </c>
      <c r="X20" s="390">
        <f>payesh!U79</f>
        <v>0</v>
      </c>
      <c r="Y20" s="390">
        <f>payesh!$U$83</f>
        <v>0</v>
      </c>
      <c r="Z20" s="390">
        <f>payesh!$U$84</f>
        <v>0</v>
      </c>
      <c r="AA20" s="390">
        <f>payesh!U86</f>
        <v>0</v>
      </c>
      <c r="AB20" s="390">
        <f>payesh!U155</f>
        <v>0</v>
      </c>
      <c r="AC20" s="390">
        <f>payesh!U157</f>
        <v>0</v>
      </c>
      <c r="AD20" s="390">
        <f>payesh!U159</f>
        <v>0</v>
      </c>
      <c r="AE20" s="390">
        <f>payesh!U161</f>
        <v>0</v>
      </c>
      <c r="AF20" s="390">
        <f>payesh!U163</f>
        <v>0</v>
      </c>
      <c r="AG20" s="390">
        <f>payesh!U165</f>
        <v>0</v>
      </c>
      <c r="AH20" s="390">
        <f>payesh!U167</f>
        <v>0</v>
      </c>
      <c r="AI20" s="390">
        <f>payesh!U169</f>
        <v>0</v>
      </c>
      <c r="AJ20" s="390">
        <f>payesh!U171</f>
        <v>0</v>
      </c>
      <c r="AK20" s="393">
        <f>payesh!U173</f>
        <v>0</v>
      </c>
    </row>
    <row r="21" spans="2:37" ht="18.75" thickBot="1" x14ac:dyDescent="0.3">
      <c r="B21" s="395">
        <f>payesh!V7</f>
        <v>18</v>
      </c>
      <c r="C21" s="398">
        <f>payesh!V3</f>
        <v>0</v>
      </c>
      <c r="D21" s="398">
        <f>payesh!V4</f>
        <v>0</v>
      </c>
      <c r="E21" s="398">
        <f>payesh!V5</f>
        <v>0</v>
      </c>
      <c r="F21" s="398">
        <f>payesh!V6</f>
        <v>0</v>
      </c>
      <c r="G21" s="398">
        <f>payesh!V10</f>
        <v>0</v>
      </c>
      <c r="H21" s="398">
        <f>payesh!V13</f>
        <v>0</v>
      </c>
      <c r="I21" s="399">
        <f>payesh!V14</f>
        <v>0</v>
      </c>
      <c r="J21" s="398">
        <f>payesh!V9</f>
        <v>0</v>
      </c>
      <c r="K21" s="398">
        <f>payesh!V18</f>
        <v>0</v>
      </c>
      <c r="L21" s="398">
        <f>payesh!V8</f>
        <v>0</v>
      </c>
      <c r="M21" s="398">
        <f>payesh!V46</f>
        <v>0</v>
      </c>
      <c r="N21" s="399">
        <f>payesh!V17</f>
        <v>0</v>
      </c>
      <c r="O21" s="399">
        <f>payesh!V16</f>
        <v>0</v>
      </c>
      <c r="P21" s="398">
        <f>payesh!V19</f>
        <v>0</v>
      </c>
      <c r="Q21" s="398">
        <f>payesh!V20</f>
        <v>0</v>
      </c>
      <c r="R21" s="398">
        <f>payesh!V21</f>
        <v>0</v>
      </c>
      <c r="S21" s="398">
        <f>payesh!$V$55</f>
        <v>0</v>
      </c>
      <c r="T21" s="414">
        <f>payesh!V64</f>
        <v>0</v>
      </c>
      <c r="U21" s="398">
        <f>payesh!$V$56</f>
        <v>0</v>
      </c>
      <c r="V21" s="414">
        <f>payesh!V65</f>
        <v>0</v>
      </c>
      <c r="W21" s="398">
        <f>payesh!V78</f>
        <v>0</v>
      </c>
      <c r="X21" s="398">
        <f>payesh!V79</f>
        <v>0</v>
      </c>
      <c r="Y21" s="398">
        <f>payesh!$V$83</f>
        <v>0</v>
      </c>
      <c r="Z21" s="398">
        <f>payesh!$V$84</f>
        <v>0</v>
      </c>
      <c r="AA21" s="398">
        <f>payesh!V86</f>
        <v>0</v>
      </c>
      <c r="AB21" s="398">
        <f>payesh!V155</f>
        <v>0</v>
      </c>
      <c r="AC21" s="398">
        <f>payesh!V157</f>
        <v>0</v>
      </c>
      <c r="AD21" s="398">
        <f>payesh!V159</f>
        <v>0</v>
      </c>
      <c r="AE21" s="398">
        <f>payesh!V161</f>
        <v>0</v>
      </c>
      <c r="AF21" s="398">
        <f>payesh!V163</f>
        <v>0</v>
      </c>
      <c r="AG21" s="398">
        <f>payesh!V165</f>
        <v>0</v>
      </c>
      <c r="AH21" s="398">
        <f>payesh!V167</f>
        <v>0</v>
      </c>
      <c r="AI21" s="398">
        <f>payesh!V169</f>
        <v>0</v>
      </c>
      <c r="AJ21" s="398">
        <f>payesh!V171</f>
        <v>0</v>
      </c>
      <c r="AK21" s="401">
        <f>payesh!V173</f>
        <v>0</v>
      </c>
    </row>
    <row r="22" spans="2:37" ht="18.75" thickBot="1" x14ac:dyDescent="0.3">
      <c r="B22" s="402">
        <f>payesh!W7</f>
        <v>19</v>
      </c>
      <c r="C22" s="390">
        <f>payesh!X3</f>
        <v>0</v>
      </c>
      <c r="D22" s="390">
        <f>payesh!W4</f>
        <v>0</v>
      </c>
      <c r="E22" s="390">
        <f>payesh!W5</f>
        <v>0</v>
      </c>
      <c r="F22" s="390">
        <f>payesh!W6</f>
        <v>0</v>
      </c>
      <c r="G22" s="390">
        <f>payesh!W10</f>
        <v>0</v>
      </c>
      <c r="H22" s="390">
        <f>payesh!W13</f>
        <v>0</v>
      </c>
      <c r="I22" s="391">
        <f>payesh!W14</f>
        <v>0</v>
      </c>
      <c r="J22" s="390">
        <f>payesh!W9</f>
        <v>0</v>
      </c>
      <c r="K22" s="390">
        <f>payesh!W18</f>
        <v>0</v>
      </c>
      <c r="L22" s="390">
        <f>payesh!W8</f>
        <v>0</v>
      </c>
      <c r="M22" s="390">
        <f>payesh!W46</f>
        <v>0</v>
      </c>
      <c r="N22" s="391">
        <f>payesh!W17</f>
        <v>0</v>
      </c>
      <c r="O22" s="391">
        <f>payesh!W16</f>
        <v>0</v>
      </c>
      <c r="P22" s="390">
        <f>payesh!W19</f>
        <v>0</v>
      </c>
      <c r="Q22" s="390">
        <f>payesh!W20</f>
        <v>0</v>
      </c>
      <c r="R22" s="390">
        <f>payesh!W21</f>
        <v>0</v>
      </c>
      <c r="S22" s="390">
        <f>payesh!$W$55</f>
        <v>0</v>
      </c>
      <c r="T22" s="413">
        <f>payesh!W64</f>
        <v>0</v>
      </c>
      <c r="U22" s="390">
        <f>payesh!$W$56</f>
        <v>0</v>
      </c>
      <c r="V22" s="413">
        <f>payesh!W65</f>
        <v>0</v>
      </c>
      <c r="W22" s="390">
        <f>payesh!W78</f>
        <v>0</v>
      </c>
      <c r="X22" s="390">
        <f>payesh!W79</f>
        <v>0</v>
      </c>
      <c r="Y22" s="390">
        <f>payesh!$W$83</f>
        <v>0</v>
      </c>
      <c r="Z22" s="390">
        <f>payesh!$W$84</f>
        <v>0</v>
      </c>
      <c r="AA22" s="390">
        <f>payesh!W86</f>
        <v>0</v>
      </c>
      <c r="AB22" s="390">
        <f>payesh!W155</f>
        <v>0</v>
      </c>
      <c r="AC22" s="390">
        <f>payesh!W157</f>
        <v>0</v>
      </c>
      <c r="AD22" s="390">
        <f>payesh!W159</f>
        <v>0</v>
      </c>
      <c r="AE22" s="390">
        <f>payesh!W161</f>
        <v>0</v>
      </c>
      <c r="AF22" s="390">
        <f>payesh!W163</f>
        <v>0</v>
      </c>
      <c r="AG22" s="390">
        <f>payesh!W165</f>
        <v>0</v>
      </c>
      <c r="AH22" s="390">
        <f>payesh!W167</f>
        <v>0</v>
      </c>
      <c r="AI22" s="390">
        <f>payesh!W169</f>
        <v>0</v>
      </c>
      <c r="AJ22" s="390">
        <f>payesh!W171</f>
        <v>0</v>
      </c>
      <c r="AK22" s="393">
        <f>payesh!W173</f>
        <v>0</v>
      </c>
    </row>
    <row r="23" spans="2:37" ht="18.75" thickBot="1" x14ac:dyDescent="0.3">
      <c r="B23" s="395">
        <f>payesh!X7</f>
        <v>20</v>
      </c>
      <c r="C23" s="398">
        <f>payesh!X3</f>
        <v>0</v>
      </c>
      <c r="D23" s="398">
        <f>payesh!X4</f>
        <v>0</v>
      </c>
      <c r="E23" s="398">
        <f>payesh!X5</f>
        <v>0</v>
      </c>
      <c r="F23" s="398">
        <f>payesh!X6</f>
        <v>0</v>
      </c>
      <c r="G23" s="398">
        <f>payesh!X10</f>
        <v>0</v>
      </c>
      <c r="H23" s="398">
        <f>payesh!X13</f>
        <v>0</v>
      </c>
      <c r="I23" s="399">
        <f>payesh!X14</f>
        <v>0</v>
      </c>
      <c r="J23" s="398">
        <f>payesh!X9</f>
        <v>0</v>
      </c>
      <c r="K23" s="398">
        <f>payesh!X18</f>
        <v>0</v>
      </c>
      <c r="L23" s="398">
        <f>payesh!X8</f>
        <v>0</v>
      </c>
      <c r="M23" s="398">
        <f>payesh!X46</f>
        <v>0</v>
      </c>
      <c r="N23" s="399">
        <f>payesh!X17</f>
        <v>0</v>
      </c>
      <c r="O23" s="399">
        <f>payesh!X16</f>
        <v>0</v>
      </c>
      <c r="P23" s="398">
        <f>payesh!X19</f>
        <v>0</v>
      </c>
      <c r="Q23" s="398">
        <f>payesh!X20</f>
        <v>0</v>
      </c>
      <c r="R23" s="398">
        <f>payesh!X21</f>
        <v>0</v>
      </c>
      <c r="S23" s="398">
        <f>payesh!$X$55</f>
        <v>0</v>
      </c>
      <c r="T23" s="414">
        <f>payesh!X64</f>
        <v>0</v>
      </c>
      <c r="U23" s="398">
        <f>payesh!$X$56</f>
        <v>0</v>
      </c>
      <c r="V23" s="414">
        <f>payesh!X65</f>
        <v>0</v>
      </c>
      <c r="W23" s="398">
        <f>payesh!X78</f>
        <v>0</v>
      </c>
      <c r="X23" s="398">
        <f>payesh!X79</f>
        <v>0</v>
      </c>
      <c r="Y23" s="398">
        <f>payesh!$X$83</f>
        <v>0</v>
      </c>
      <c r="Z23" s="398">
        <f>payesh!$X$84</f>
        <v>0</v>
      </c>
      <c r="AA23" s="398">
        <f>payesh!X86</f>
        <v>0</v>
      </c>
      <c r="AB23" s="398">
        <f>payesh!X155</f>
        <v>0</v>
      </c>
      <c r="AC23" s="398">
        <f>payesh!X157</f>
        <v>0</v>
      </c>
      <c r="AD23" s="398">
        <f>payesh!X159</f>
        <v>0</v>
      </c>
      <c r="AE23" s="398">
        <f>payesh!X161</f>
        <v>0</v>
      </c>
      <c r="AF23" s="398">
        <f>payesh!X163</f>
        <v>0</v>
      </c>
      <c r="AG23" s="398">
        <f>payesh!X165</f>
        <v>0</v>
      </c>
      <c r="AH23" s="398">
        <f>payesh!X167</f>
        <v>0</v>
      </c>
      <c r="AI23" s="398">
        <f>payesh!X169</f>
        <v>0</v>
      </c>
      <c r="AJ23" s="398">
        <f>payesh!X171</f>
        <v>0</v>
      </c>
      <c r="AK23" s="401">
        <f>payesh!X173</f>
        <v>0</v>
      </c>
    </row>
    <row r="24" spans="2:37" ht="18.75" thickBot="1" x14ac:dyDescent="0.3">
      <c r="B24" s="402">
        <f>payesh!Y7</f>
        <v>21</v>
      </c>
      <c r="C24" s="390">
        <f>payesh!Y3</f>
        <v>0</v>
      </c>
      <c r="D24" s="390">
        <f>payesh!Y4</f>
        <v>0</v>
      </c>
      <c r="E24" s="390">
        <f>payesh!Y5</f>
        <v>0</v>
      </c>
      <c r="F24" s="390">
        <f>payesh!Y6</f>
        <v>0</v>
      </c>
      <c r="G24" s="390">
        <f>payesh!Y10</f>
        <v>0</v>
      </c>
      <c r="H24" s="390">
        <f>payesh!Y13</f>
        <v>0</v>
      </c>
      <c r="I24" s="391">
        <f>payesh!Y14</f>
        <v>0</v>
      </c>
      <c r="J24" s="390">
        <f>payesh!Y9</f>
        <v>0</v>
      </c>
      <c r="K24" s="390">
        <f>payesh!Y18</f>
        <v>0</v>
      </c>
      <c r="L24" s="390">
        <f>payesh!Y8</f>
        <v>0</v>
      </c>
      <c r="M24" s="390">
        <f>payesh!Y46</f>
        <v>0</v>
      </c>
      <c r="N24" s="391">
        <f>payesh!Y17</f>
        <v>0</v>
      </c>
      <c r="O24" s="391">
        <f>payesh!Y16</f>
        <v>0</v>
      </c>
      <c r="P24" s="390">
        <f>payesh!Y19</f>
        <v>0</v>
      </c>
      <c r="Q24" s="390">
        <f>payesh!Y20</f>
        <v>0</v>
      </c>
      <c r="R24" s="390">
        <f>payesh!Y21</f>
        <v>0</v>
      </c>
      <c r="S24" s="390">
        <f>payesh!$Y$55</f>
        <v>0</v>
      </c>
      <c r="T24" s="413">
        <f>payesh!Y64</f>
        <v>0</v>
      </c>
      <c r="U24" s="390">
        <f>payesh!$Y$56</f>
        <v>0</v>
      </c>
      <c r="V24" s="413">
        <f>payesh!Y65</f>
        <v>0</v>
      </c>
      <c r="W24" s="390">
        <f>payesh!Y78</f>
        <v>0</v>
      </c>
      <c r="X24" s="390">
        <f>payesh!Y79</f>
        <v>0</v>
      </c>
      <c r="Y24" s="390">
        <f>payesh!$Y$83</f>
        <v>0</v>
      </c>
      <c r="Z24" s="390">
        <f>payesh!$Y$84</f>
        <v>0</v>
      </c>
      <c r="AA24" s="390">
        <f>payesh!Y86</f>
        <v>0</v>
      </c>
      <c r="AB24" s="390">
        <f>payesh!Y155</f>
        <v>0</v>
      </c>
      <c r="AC24" s="390">
        <f>payesh!Y157</f>
        <v>0</v>
      </c>
      <c r="AD24" s="390">
        <f>payesh!Y159</f>
        <v>0</v>
      </c>
      <c r="AE24" s="390">
        <f>payesh!Y161</f>
        <v>0</v>
      </c>
      <c r="AF24" s="390">
        <f>payesh!Y163</f>
        <v>0</v>
      </c>
      <c r="AG24" s="390">
        <f>payesh!Y165</f>
        <v>0</v>
      </c>
      <c r="AH24" s="390">
        <f>payesh!Y167</f>
        <v>0</v>
      </c>
      <c r="AI24" s="390">
        <f>payesh!Y169</f>
        <v>0</v>
      </c>
      <c r="AJ24" s="390">
        <f>payesh!Y171</f>
        <v>0</v>
      </c>
      <c r="AK24" s="393">
        <f>payesh!Y173</f>
        <v>0</v>
      </c>
    </row>
    <row r="25" spans="2:37" ht="18.75" thickBot="1" x14ac:dyDescent="0.3">
      <c r="B25" s="395">
        <f>payesh!Z7</f>
        <v>22</v>
      </c>
      <c r="C25" s="398">
        <f>payesh!Z3</f>
        <v>0</v>
      </c>
      <c r="D25" s="398">
        <f>payesh!Z4</f>
        <v>0</v>
      </c>
      <c r="E25" s="398">
        <f>payesh!Z5</f>
        <v>0</v>
      </c>
      <c r="F25" s="398">
        <f>payesh!Z6</f>
        <v>0</v>
      </c>
      <c r="G25" s="398">
        <f>payesh!Z10</f>
        <v>0</v>
      </c>
      <c r="H25" s="398">
        <f>payesh!Z13</f>
        <v>0</v>
      </c>
      <c r="I25" s="399">
        <f>payesh!Z14</f>
        <v>0</v>
      </c>
      <c r="J25" s="398">
        <f>payesh!Z9</f>
        <v>0</v>
      </c>
      <c r="K25" s="398">
        <f>payesh!Z18</f>
        <v>0</v>
      </c>
      <c r="L25" s="398">
        <f>payesh!Z8</f>
        <v>0</v>
      </c>
      <c r="M25" s="398">
        <f>payesh!Z46</f>
        <v>0</v>
      </c>
      <c r="N25" s="399">
        <f>payesh!Z17</f>
        <v>0</v>
      </c>
      <c r="O25" s="399">
        <f>payesh!Z16</f>
        <v>0</v>
      </c>
      <c r="P25" s="398">
        <f>payesh!Z19</f>
        <v>0</v>
      </c>
      <c r="Q25" s="398">
        <f>payesh!Z20</f>
        <v>0</v>
      </c>
      <c r="R25" s="398">
        <f>payesh!Z21</f>
        <v>0</v>
      </c>
      <c r="S25" s="398">
        <f>payesh!$Z$55</f>
        <v>0</v>
      </c>
      <c r="T25" s="414">
        <f>payesh!Z64</f>
        <v>0</v>
      </c>
      <c r="U25" s="398">
        <f>payesh!$Z$56</f>
        <v>0</v>
      </c>
      <c r="V25" s="414">
        <f>payesh!Z65</f>
        <v>0</v>
      </c>
      <c r="W25" s="398">
        <f>payesh!Z78</f>
        <v>0</v>
      </c>
      <c r="X25" s="398">
        <f>payesh!Z79</f>
        <v>0</v>
      </c>
      <c r="Y25" s="398">
        <f>payesh!$Z$83</f>
        <v>0</v>
      </c>
      <c r="Z25" s="398">
        <f>payesh!$Z$84</f>
        <v>0</v>
      </c>
      <c r="AA25" s="398">
        <f>payesh!Z86</f>
        <v>0</v>
      </c>
      <c r="AB25" s="398">
        <f>payesh!Z155</f>
        <v>0</v>
      </c>
      <c r="AC25" s="398">
        <f>payesh!Z157</f>
        <v>0</v>
      </c>
      <c r="AD25" s="398">
        <f>payesh!Z159</f>
        <v>0</v>
      </c>
      <c r="AE25" s="398">
        <f>payesh!Z161</f>
        <v>0</v>
      </c>
      <c r="AF25" s="398">
        <f>payesh!Z163</f>
        <v>0</v>
      </c>
      <c r="AG25" s="398">
        <f>payesh!Z165</f>
        <v>0</v>
      </c>
      <c r="AH25" s="398">
        <f>payesh!Z167</f>
        <v>0</v>
      </c>
      <c r="AI25" s="398">
        <f>payesh!Z169</f>
        <v>0</v>
      </c>
      <c r="AJ25" s="398">
        <f>payesh!Z171</f>
        <v>0</v>
      </c>
      <c r="AK25" s="401">
        <f>payesh!Z173</f>
        <v>0</v>
      </c>
    </row>
    <row r="26" spans="2:37" ht="18.75" thickBot="1" x14ac:dyDescent="0.3">
      <c r="B26" s="402">
        <f>payesh!AA7</f>
        <v>23</v>
      </c>
      <c r="C26" s="390">
        <f>payesh!AA3</f>
        <v>0</v>
      </c>
      <c r="D26" s="390">
        <f>payesh!AA4</f>
        <v>0</v>
      </c>
      <c r="E26" s="390">
        <f>payesh!AA5</f>
        <v>0</v>
      </c>
      <c r="F26" s="390">
        <f>payesh!AA6</f>
        <v>0</v>
      </c>
      <c r="G26" s="390">
        <f>payesh!AA10</f>
        <v>0</v>
      </c>
      <c r="H26" s="390">
        <f>payesh!AA13</f>
        <v>0</v>
      </c>
      <c r="I26" s="391">
        <f>payesh!AA14</f>
        <v>0</v>
      </c>
      <c r="J26" s="390">
        <f>payesh!AA9</f>
        <v>0</v>
      </c>
      <c r="K26" s="390">
        <f>payesh!AA18</f>
        <v>0</v>
      </c>
      <c r="L26" s="390">
        <f>payesh!AA8</f>
        <v>0</v>
      </c>
      <c r="M26" s="390">
        <f>payesh!AA46</f>
        <v>0</v>
      </c>
      <c r="N26" s="391">
        <f>payesh!AA17</f>
        <v>0</v>
      </c>
      <c r="O26" s="391">
        <f>payesh!AA16</f>
        <v>0</v>
      </c>
      <c r="P26" s="390">
        <f>payesh!AA19</f>
        <v>0</v>
      </c>
      <c r="Q26" s="390">
        <f>payesh!AA20</f>
        <v>0</v>
      </c>
      <c r="R26" s="390">
        <f>payesh!AA21</f>
        <v>0</v>
      </c>
      <c r="S26" s="390">
        <f>payesh!$AA$55</f>
        <v>0</v>
      </c>
      <c r="T26" s="413">
        <f>payesh!AA64</f>
        <v>0</v>
      </c>
      <c r="U26" s="390">
        <f>payesh!$AA$56</f>
        <v>0</v>
      </c>
      <c r="V26" s="413">
        <f>payesh!AA65</f>
        <v>0</v>
      </c>
      <c r="W26" s="390">
        <f>payesh!AA78</f>
        <v>0</v>
      </c>
      <c r="X26" s="390">
        <f>payesh!AA79</f>
        <v>0</v>
      </c>
      <c r="Y26" s="390">
        <f>payesh!$AA$83</f>
        <v>0</v>
      </c>
      <c r="Z26" s="390">
        <f>payesh!$AA$84</f>
        <v>0</v>
      </c>
      <c r="AA26" s="390">
        <f>payesh!AA86</f>
        <v>0</v>
      </c>
      <c r="AB26" s="390">
        <f>payesh!AA155</f>
        <v>0</v>
      </c>
      <c r="AC26" s="390">
        <f>payesh!AA157</f>
        <v>0</v>
      </c>
      <c r="AD26" s="390">
        <f>payesh!AA159</f>
        <v>0</v>
      </c>
      <c r="AE26" s="390">
        <f>payesh!AA161</f>
        <v>0</v>
      </c>
      <c r="AF26" s="390">
        <f>payesh!AA163</f>
        <v>0</v>
      </c>
      <c r="AG26" s="390">
        <f>payesh!AA165</f>
        <v>0</v>
      </c>
      <c r="AH26" s="390">
        <f>payesh!AA167</f>
        <v>0</v>
      </c>
      <c r="AI26" s="390">
        <f>payesh!AA169</f>
        <v>0</v>
      </c>
      <c r="AJ26" s="390">
        <f>payesh!AA171</f>
        <v>0</v>
      </c>
      <c r="AK26" s="393">
        <f>payesh!AA173</f>
        <v>0</v>
      </c>
    </row>
    <row r="27" spans="2:37" ht="18.75" thickBot="1" x14ac:dyDescent="0.3">
      <c r="B27" s="395">
        <f>payesh!AB7</f>
        <v>24</v>
      </c>
      <c r="C27" s="398">
        <f>payesh!AB3</f>
        <v>0</v>
      </c>
      <c r="D27" s="398">
        <f>payesh!AB4</f>
        <v>0</v>
      </c>
      <c r="E27" s="398">
        <f>payesh!AB5</f>
        <v>0</v>
      </c>
      <c r="F27" s="398">
        <f>payesh!AB6</f>
        <v>0</v>
      </c>
      <c r="G27" s="398">
        <f>payesh!AB10</f>
        <v>0</v>
      </c>
      <c r="H27" s="398">
        <f>payesh!AB13</f>
        <v>0</v>
      </c>
      <c r="I27" s="399">
        <f>payesh!AB14</f>
        <v>0</v>
      </c>
      <c r="J27" s="398">
        <f>payesh!AB9</f>
        <v>0</v>
      </c>
      <c r="K27" s="398">
        <f>payesh!AB18</f>
        <v>0</v>
      </c>
      <c r="L27" s="398">
        <f>payesh!AB8</f>
        <v>0</v>
      </c>
      <c r="M27" s="398">
        <f>payesh!AB46</f>
        <v>0</v>
      </c>
      <c r="N27" s="399">
        <f>payesh!AB17</f>
        <v>0</v>
      </c>
      <c r="O27" s="399">
        <f>payesh!AB16</f>
        <v>0</v>
      </c>
      <c r="P27" s="398">
        <f>payesh!AB19</f>
        <v>0</v>
      </c>
      <c r="Q27" s="398">
        <f>payesh!AB20</f>
        <v>0</v>
      </c>
      <c r="R27" s="398">
        <f>payesh!AB21</f>
        <v>0</v>
      </c>
      <c r="S27" s="398">
        <f>payesh!$AB$55</f>
        <v>0</v>
      </c>
      <c r="T27" s="414">
        <f>payesh!AB64</f>
        <v>0</v>
      </c>
      <c r="U27" s="398">
        <f>payesh!$AB$56</f>
        <v>0</v>
      </c>
      <c r="V27" s="414">
        <f>payesh!AB65</f>
        <v>0</v>
      </c>
      <c r="W27" s="398">
        <f>payesh!AB78</f>
        <v>0</v>
      </c>
      <c r="X27" s="398">
        <f>payesh!AB79</f>
        <v>0</v>
      </c>
      <c r="Y27" s="398">
        <f>payesh!$AB$83</f>
        <v>0</v>
      </c>
      <c r="Z27" s="398">
        <f>payesh!$AB$84</f>
        <v>0</v>
      </c>
      <c r="AA27" s="398">
        <f>payesh!AB86</f>
        <v>0</v>
      </c>
      <c r="AB27" s="398">
        <f>payesh!AB155</f>
        <v>0</v>
      </c>
      <c r="AC27" s="398">
        <f>payesh!AB157</f>
        <v>0</v>
      </c>
      <c r="AD27" s="398">
        <f>payesh!AB159</f>
        <v>0</v>
      </c>
      <c r="AE27" s="398">
        <f>payesh!AB161</f>
        <v>0</v>
      </c>
      <c r="AF27" s="398">
        <f>payesh!AB163</f>
        <v>0</v>
      </c>
      <c r="AG27" s="398">
        <f>payesh!AB165</f>
        <v>0</v>
      </c>
      <c r="AH27" s="398">
        <f>payesh!AB167</f>
        <v>0</v>
      </c>
      <c r="AI27" s="398">
        <f>payesh!AB169</f>
        <v>0</v>
      </c>
      <c r="AJ27" s="398">
        <f>payesh!AB171</f>
        <v>0</v>
      </c>
      <c r="AK27" s="401">
        <f>payesh!AB173</f>
        <v>0</v>
      </c>
    </row>
    <row r="28" spans="2:37" ht="18.75" thickBot="1" x14ac:dyDescent="0.3">
      <c r="B28" s="402">
        <f>payesh!AC7</f>
        <v>25</v>
      </c>
      <c r="C28" s="390">
        <f>payesh!AC3</f>
        <v>0</v>
      </c>
      <c r="D28" s="390">
        <f>payesh!AC4</f>
        <v>0</v>
      </c>
      <c r="E28" s="390">
        <f>payesh!AC5</f>
        <v>0</v>
      </c>
      <c r="F28" s="390">
        <f>payesh!AC6</f>
        <v>0</v>
      </c>
      <c r="G28" s="390">
        <f>payesh!AC10</f>
        <v>0</v>
      </c>
      <c r="H28" s="390">
        <f>payesh!AC13</f>
        <v>0</v>
      </c>
      <c r="I28" s="391">
        <f>payesh!AC14</f>
        <v>0</v>
      </c>
      <c r="J28" s="390">
        <f>payesh!AC9</f>
        <v>0</v>
      </c>
      <c r="K28" s="390">
        <f>payesh!AC18</f>
        <v>0</v>
      </c>
      <c r="L28" s="390">
        <f>payesh!AC8</f>
        <v>0</v>
      </c>
      <c r="M28" s="390">
        <f>payesh!AC46</f>
        <v>0</v>
      </c>
      <c r="N28" s="391">
        <f>payesh!AC17</f>
        <v>0</v>
      </c>
      <c r="O28" s="391">
        <f>payesh!AC16</f>
        <v>0</v>
      </c>
      <c r="P28" s="390">
        <f>payesh!AC19</f>
        <v>0</v>
      </c>
      <c r="Q28" s="390">
        <f>payesh!AC20</f>
        <v>0</v>
      </c>
      <c r="R28" s="390">
        <f>payesh!AC21</f>
        <v>0</v>
      </c>
      <c r="S28" s="390">
        <f>payesh!$AC$55</f>
        <v>0</v>
      </c>
      <c r="T28" s="413">
        <f>payesh!AC64</f>
        <v>0</v>
      </c>
      <c r="U28" s="390">
        <f>payesh!$AC$56</f>
        <v>0</v>
      </c>
      <c r="V28" s="413">
        <f>payesh!AC65</f>
        <v>0</v>
      </c>
      <c r="W28" s="390">
        <f>payesh!AC78</f>
        <v>0</v>
      </c>
      <c r="X28" s="390">
        <f>payesh!AC79</f>
        <v>0</v>
      </c>
      <c r="Y28" s="390">
        <f>payesh!$AC$83</f>
        <v>0</v>
      </c>
      <c r="Z28" s="390">
        <f>payesh!$AC$84</f>
        <v>0</v>
      </c>
      <c r="AA28" s="390">
        <f>payesh!AC86</f>
        <v>0</v>
      </c>
      <c r="AB28" s="390">
        <f>payesh!AC155</f>
        <v>0</v>
      </c>
      <c r="AC28" s="390">
        <f>payesh!AC157</f>
        <v>0</v>
      </c>
      <c r="AD28" s="390">
        <f>payesh!AC159</f>
        <v>0</v>
      </c>
      <c r="AE28" s="390">
        <f>payesh!AC161</f>
        <v>0</v>
      </c>
      <c r="AF28" s="390">
        <f>payesh!AC163</f>
        <v>0</v>
      </c>
      <c r="AG28" s="390">
        <f>payesh!AC165</f>
        <v>0</v>
      </c>
      <c r="AH28" s="390">
        <f>payesh!AC167</f>
        <v>0</v>
      </c>
      <c r="AI28" s="390">
        <f>payesh!AC169</f>
        <v>0</v>
      </c>
      <c r="AJ28" s="390">
        <f>payesh!AC171</f>
        <v>0</v>
      </c>
      <c r="AK28" s="393">
        <f>payesh!AC173</f>
        <v>0</v>
      </c>
    </row>
    <row r="29" spans="2:37" ht="18.75" thickBot="1" x14ac:dyDescent="0.3">
      <c r="B29" s="395">
        <f>payesh!AD7</f>
        <v>26</v>
      </c>
      <c r="C29" s="398">
        <f>payesh!AD3</f>
        <v>0</v>
      </c>
      <c r="D29" s="398">
        <f>payesh!AD4</f>
        <v>0</v>
      </c>
      <c r="E29" s="398">
        <f>payesh!AD5</f>
        <v>0</v>
      </c>
      <c r="F29" s="398">
        <f>payesh!AD6</f>
        <v>0</v>
      </c>
      <c r="G29" s="398">
        <f>payesh!AD10</f>
        <v>0</v>
      </c>
      <c r="H29" s="398">
        <f>payesh!AD13</f>
        <v>0</v>
      </c>
      <c r="I29" s="399">
        <f>payesh!AD14</f>
        <v>0</v>
      </c>
      <c r="J29" s="398">
        <f>payesh!AD9</f>
        <v>0</v>
      </c>
      <c r="K29" s="398">
        <f>payesh!AD18</f>
        <v>0</v>
      </c>
      <c r="L29" s="398">
        <f>payesh!AD8</f>
        <v>0</v>
      </c>
      <c r="M29" s="398">
        <f>payesh!AD46</f>
        <v>0</v>
      </c>
      <c r="N29" s="399">
        <f>payesh!AD17</f>
        <v>0</v>
      </c>
      <c r="O29" s="399">
        <f>payesh!AD16</f>
        <v>0</v>
      </c>
      <c r="P29" s="398">
        <f>payesh!AD19</f>
        <v>0</v>
      </c>
      <c r="Q29" s="398">
        <f>payesh!AD20</f>
        <v>0</v>
      </c>
      <c r="R29" s="398">
        <f>payesh!AD21</f>
        <v>0</v>
      </c>
      <c r="S29" s="398">
        <f>payesh!$AD$55</f>
        <v>0</v>
      </c>
      <c r="T29" s="414">
        <f>payesh!AD64</f>
        <v>0</v>
      </c>
      <c r="U29" s="398">
        <f>payesh!$AD$56</f>
        <v>0</v>
      </c>
      <c r="V29" s="414">
        <f>payesh!AD65</f>
        <v>0</v>
      </c>
      <c r="W29" s="398">
        <f>payesh!AD78</f>
        <v>0</v>
      </c>
      <c r="X29" s="398">
        <f>payesh!AD79</f>
        <v>0</v>
      </c>
      <c r="Y29" s="398">
        <f>payesh!$AD$83</f>
        <v>0</v>
      </c>
      <c r="Z29" s="398">
        <f>payesh!$AD$84</f>
        <v>0</v>
      </c>
      <c r="AA29" s="398">
        <f>payesh!AD86</f>
        <v>0</v>
      </c>
      <c r="AB29" s="398">
        <f>payesh!AD155</f>
        <v>0</v>
      </c>
      <c r="AC29" s="398">
        <f>payesh!AD157</f>
        <v>0</v>
      </c>
      <c r="AD29" s="398">
        <f>payesh!AD159</f>
        <v>0</v>
      </c>
      <c r="AE29" s="398">
        <f>payesh!AD161</f>
        <v>0</v>
      </c>
      <c r="AF29" s="398">
        <f>payesh!AD163</f>
        <v>0</v>
      </c>
      <c r="AG29" s="398">
        <f>payesh!AD165</f>
        <v>0</v>
      </c>
      <c r="AH29" s="398">
        <f>payesh!AD167</f>
        <v>0</v>
      </c>
      <c r="AI29" s="398">
        <f>payesh!AD169</f>
        <v>0</v>
      </c>
      <c r="AJ29" s="398">
        <f>payesh!AD171</f>
        <v>0</v>
      </c>
      <c r="AK29" s="401">
        <f>payesh!AD173</f>
        <v>0</v>
      </c>
    </row>
    <row r="30" spans="2:37" ht="18.75" thickBot="1" x14ac:dyDescent="0.3">
      <c r="B30" s="402">
        <f>payesh!AE7</f>
        <v>27</v>
      </c>
      <c r="C30" s="390">
        <f>payesh!AE3</f>
        <v>0</v>
      </c>
      <c r="D30" s="390">
        <f>payesh!AE4</f>
        <v>0</v>
      </c>
      <c r="E30" s="390">
        <f>payesh!AE5</f>
        <v>0</v>
      </c>
      <c r="F30" s="390">
        <f>payesh!AE6</f>
        <v>0</v>
      </c>
      <c r="G30" s="390">
        <f>payesh!AE10</f>
        <v>0</v>
      </c>
      <c r="H30" s="390">
        <f>payesh!AE13</f>
        <v>0</v>
      </c>
      <c r="I30" s="391">
        <f>payesh!AE14</f>
        <v>0</v>
      </c>
      <c r="J30" s="390">
        <f>payesh!AE9</f>
        <v>0</v>
      </c>
      <c r="K30" s="390">
        <f>payesh!AE18</f>
        <v>0</v>
      </c>
      <c r="L30" s="390">
        <f>payesh!AE8</f>
        <v>0</v>
      </c>
      <c r="M30" s="390">
        <f>payesh!AE46</f>
        <v>0</v>
      </c>
      <c r="N30" s="391">
        <f>payesh!AE17</f>
        <v>0</v>
      </c>
      <c r="O30" s="391">
        <f>payesh!AE16</f>
        <v>0</v>
      </c>
      <c r="P30" s="390">
        <f>payesh!AE19</f>
        <v>0</v>
      </c>
      <c r="Q30" s="390">
        <f>payesh!AE20</f>
        <v>0</v>
      </c>
      <c r="R30" s="390">
        <f>payesh!AE21</f>
        <v>0</v>
      </c>
      <c r="S30" s="390">
        <f>payesh!$AE$55</f>
        <v>0</v>
      </c>
      <c r="T30" s="413">
        <f>payesh!AE64</f>
        <v>0</v>
      </c>
      <c r="U30" s="390">
        <f>payesh!$AE$56</f>
        <v>0</v>
      </c>
      <c r="V30" s="413">
        <f>payesh!AE65</f>
        <v>0</v>
      </c>
      <c r="W30" s="390">
        <f>payesh!AE78</f>
        <v>0</v>
      </c>
      <c r="X30" s="390">
        <f>payesh!AE79</f>
        <v>0</v>
      </c>
      <c r="Y30" s="390">
        <f>payesh!$AE$83</f>
        <v>0</v>
      </c>
      <c r="Z30" s="390">
        <f>payesh!$AE$84</f>
        <v>0</v>
      </c>
      <c r="AA30" s="390">
        <f>payesh!AE86</f>
        <v>0</v>
      </c>
      <c r="AB30" s="390">
        <f>payesh!AE155</f>
        <v>0</v>
      </c>
      <c r="AC30" s="390">
        <f>payesh!AE157</f>
        <v>0</v>
      </c>
      <c r="AD30" s="390">
        <f>payesh!AE159</f>
        <v>0</v>
      </c>
      <c r="AE30" s="390">
        <f>payesh!AE161</f>
        <v>0</v>
      </c>
      <c r="AF30" s="390">
        <f>payesh!AE163</f>
        <v>0</v>
      </c>
      <c r="AG30" s="390">
        <f>payesh!AE165</f>
        <v>0</v>
      </c>
      <c r="AH30" s="390">
        <f>payesh!AE167</f>
        <v>0</v>
      </c>
      <c r="AI30" s="390">
        <f>payesh!AE169</f>
        <v>0</v>
      </c>
      <c r="AJ30" s="390">
        <f>payesh!AE171</f>
        <v>0</v>
      </c>
      <c r="AK30" s="393">
        <f>payesh!AE173</f>
        <v>0</v>
      </c>
    </row>
    <row r="31" spans="2:37" ht="18.75" thickBot="1" x14ac:dyDescent="0.3">
      <c r="B31" s="395">
        <f>payesh!AF7</f>
        <v>28</v>
      </c>
      <c r="C31" s="398">
        <f>payesh!AF3</f>
        <v>0</v>
      </c>
      <c r="D31" s="398">
        <f>payesh!AF4</f>
        <v>0</v>
      </c>
      <c r="E31" s="398">
        <f>payesh!AF5</f>
        <v>0</v>
      </c>
      <c r="F31" s="398">
        <f>payesh!AF6</f>
        <v>0</v>
      </c>
      <c r="G31" s="398">
        <f>payesh!AF10</f>
        <v>0</v>
      </c>
      <c r="H31" s="398">
        <f>payesh!AF13</f>
        <v>0</v>
      </c>
      <c r="I31" s="399">
        <f>payesh!AF14</f>
        <v>0</v>
      </c>
      <c r="J31" s="398">
        <f>payesh!AF9</f>
        <v>0</v>
      </c>
      <c r="K31" s="398">
        <f>payesh!AF18</f>
        <v>0</v>
      </c>
      <c r="L31" s="398">
        <f>payesh!AF8</f>
        <v>0</v>
      </c>
      <c r="M31" s="398">
        <f>payesh!AF46</f>
        <v>0</v>
      </c>
      <c r="N31" s="399">
        <f>payesh!AF17</f>
        <v>0</v>
      </c>
      <c r="O31" s="399">
        <f>payesh!AF16</f>
        <v>0</v>
      </c>
      <c r="P31" s="398">
        <f>payesh!AF19</f>
        <v>0</v>
      </c>
      <c r="Q31" s="398">
        <f>payesh!AF20</f>
        <v>0</v>
      </c>
      <c r="R31" s="398">
        <f>payesh!AF21</f>
        <v>0</v>
      </c>
      <c r="S31" s="398">
        <f>payesh!$AF$55</f>
        <v>0</v>
      </c>
      <c r="T31" s="414">
        <f>payesh!AF64</f>
        <v>0</v>
      </c>
      <c r="U31" s="398">
        <f>payesh!$AF$56</f>
        <v>0</v>
      </c>
      <c r="V31" s="414">
        <f>payesh!AF65</f>
        <v>0</v>
      </c>
      <c r="W31" s="398">
        <f>payesh!AF78</f>
        <v>0</v>
      </c>
      <c r="X31" s="398">
        <f>payesh!AF79</f>
        <v>0</v>
      </c>
      <c r="Y31" s="398">
        <f>payesh!$AF$83</f>
        <v>0</v>
      </c>
      <c r="Z31" s="398">
        <f>payesh!$AF$84</f>
        <v>0</v>
      </c>
      <c r="AA31" s="398">
        <f>payesh!AF86</f>
        <v>0</v>
      </c>
      <c r="AB31" s="398">
        <f>payesh!AF155</f>
        <v>0</v>
      </c>
      <c r="AC31" s="398">
        <f>payesh!AF157</f>
        <v>0</v>
      </c>
      <c r="AD31" s="398">
        <f>payesh!AF159</f>
        <v>0</v>
      </c>
      <c r="AE31" s="398">
        <f>payesh!AF161</f>
        <v>0</v>
      </c>
      <c r="AF31" s="398">
        <f>payesh!AF163</f>
        <v>0</v>
      </c>
      <c r="AG31" s="398">
        <f>payesh!AF165</f>
        <v>0</v>
      </c>
      <c r="AH31" s="398">
        <f>payesh!AF167</f>
        <v>0</v>
      </c>
      <c r="AI31" s="398">
        <f>payesh!AF169</f>
        <v>0</v>
      </c>
      <c r="AJ31" s="398">
        <f>payesh!AF171</f>
        <v>0</v>
      </c>
      <c r="AK31" s="401">
        <f>payesh!AF173</f>
        <v>0</v>
      </c>
    </row>
    <row r="32" spans="2:37" ht="18.75" thickBot="1" x14ac:dyDescent="0.3">
      <c r="B32" s="402">
        <f>payesh!AG7</f>
        <v>29</v>
      </c>
      <c r="C32" s="390">
        <f>payesh!AG3</f>
        <v>0</v>
      </c>
      <c r="D32" s="390">
        <f>payesh!AG4</f>
        <v>0</v>
      </c>
      <c r="E32" s="390">
        <f>payesh!AG5</f>
        <v>0</v>
      </c>
      <c r="F32" s="390">
        <f>payesh!AG6</f>
        <v>0</v>
      </c>
      <c r="G32" s="390">
        <f>payesh!AG10</f>
        <v>0</v>
      </c>
      <c r="H32" s="390">
        <f>payesh!AG13</f>
        <v>0</v>
      </c>
      <c r="I32" s="391">
        <f>payesh!AG14</f>
        <v>0</v>
      </c>
      <c r="J32" s="390">
        <f>payesh!AG9</f>
        <v>0</v>
      </c>
      <c r="K32" s="390">
        <f>payesh!AG18</f>
        <v>0</v>
      </c>
      <c r="L32" s="390">
        <f>payesh!AG8</f>
        <v>0</v>
      </c>
      <c r="M32" s="390">
        <f>payesh!AG46</f>
        <v>0</v>
      </c>
      <c r="N32" s="391">
        <f>payesh!AG17</f>
        <v>0</v>
      </c>
      <c r="O32" s="391">
        <f>payesh!AG16</f>
        <v>0</v>
      </c>
      <c r="P32" s="390">
        <f>payesh!AG19</f>
        <v>0</v>
      </c>
      <c r="Q32" s="390">
        <f>payesh!AG20</f>
        <v>0</v>
      </c>
      <c r="R32" s="390">
        <f>payesh!AG21</f>
        <v>0</v>
      </c>
      <c r="S32" s="390">
        <f>payesh!$AG$55</f>
        <v>0</v>
      </c>
      <c r="T32" s="413">
        <f>payesh!AG64</f>
        <v>0</v>
      </c>
      <c r="U32" s="390">
        <f>payesh!$AG$56</f>
        <v>0</v>
      </c>
      <c r="V32" s="413">
        <f>payesh!AG65</f>
        <v>0</v>
      </c>
      <c r="W32" s="390">
        <f>payesh!AG78</f>
        <v>0</v>
      </c>
      <c r="X32" s="390">
        <f>payesh!AG79</f>
        <v>0</v>
      </c>
      <c r="Y32" s="390">
        <f>payesh!$AG$83</f>
        <v>0</v>
      </c>
      <c r="Z32" s="390">
        <f>payesh!$AG$84</f>
        <v>0</v>
      </c>
      <c r="AA32" s="390">
        <f>payesh!AG86</f>
        <v>0</v>
      </c>
      <c r="AB32" s="390">
        <f>payesh!AG155</f>
        <v>0</v>
      </c>
      <c r="AC32" s="390">
        <f>payesh!AG157</f>
        <v>0</v>
      </c>
      <c r="AD32" s="390">
        <f>payesh!AG159</f>
        <v>0</v>
      </c>
      <c r="AE32" s="390">
        <f>payesh!AG161</f>
        <v>0</v>
      </c>
      <c r="AF32" s="390">
        <f>payesh!AG163</f>
        <v>0</v>
      </c>
      <c r="AG32" s="390">
        <f>payesh!AG165</f>
        <v>0</v>
      </c>
      <c r="AH32" s="390">
        <f>payesh!AG167</f>
        <v>0</v>
      </c>
      <c r="AI32" s="390">
        <f>payesh!AG169</f>
        <v>0</v>
      </c>
      <c r="AJ32" s="390">
        <f>payesh!AG171</f>
        <v>0</v>
      </c>
      <c r="AK32" s="393">
        <f>payesh!AG173</f>
        <v>0</v>
      </c>
    </row>
    <row r="33" spans="2:37" ht="18.75" thickBot="1" x14ac:dyDescent="0.3">
      <c r="B33" s="395">
        <f>payesh!AH7</f>
        <v>30</v>
      </c>
      <c r="C33" s="398">
        <f>payesh!AH3</f>
        <v>0</v>
      </c>
      <c r="D33" s="398">
        <f>payesh!AH4</f>
        <v>0</v>
      </c>
      <c r="E33" s="398">
        <f>payesh!AH5</f>
        <v>0</v>
      </c>
      <c r="F33" s="398">
        <f>payesh!AH6</f>
        <v>0</v>
      </c>
      <c r="G33" s="398">
        <f>payesh!AH10</f>
        <v>0</v>
      </c>
      <c r="H33" s="398">
        <f>payesh!AH13</f>
        <v>0</v>
      </c>
      <c r="I33" s="399">
        <f>payesh!AH14</f>
        <v>0</v>
      </c>
      <c r="J33" s="398">
        <f>payesh!AH9</f>
        <v>0</v>
      </c>
      <c r="K33" s="398">
        <f>payesh!AH18</f>
        <v>0</v>
      </c>
      <c r="L33" s="398">
        <f>payesh!AH8</f>
        <v>0</v>
      </c>
      <c r="M33" s="398">
        <f>payesh!AH46</f>
        <v>0</v>
      </c>
      <c r="N33" s="399">
        <f>payesh!AH17</f>
        <v>0</v>
      </c>
      <c r="O33" s="399">
        <f>payesh!AH16</f>
        <v>0</v>
      </c>
      <c r="P33" s="398">
        <f>payesh!AH19</f>
        <v>0</v>
      </c>
      <c r="Q33" s="398">
        <f>payesh!AH20</f>
        <v>0</v>
      </c>
      <c r="R33" s="398">
        <f>payesh!AH21</f>
        <v>0</v>
      </c>
      <c r="S33" s="398">
        <f>payesh!$AH$55</f>
        <v>0</v>
      </c>
      <c r="T33" s="414">
        <f>payesh!AH64</f>
        <v>0</v>
      </c>
      <c r="U33" s="398">
        <f>payesh!$AH$56</f>
        <v>0</v>
      </c>
      <c r="V33" s="414">
        <f>payesh!AH65</f>
        <v>0</v>
      </c>
      <c r="W33" s="398">
        <f>payesh!AH78</f>
        <v>0</v>
      </c>
      <c r="X33" s="398">
        <f>payesh!AH79</f>
        <v>0</v>
      </c>
      <c r="Y33" s="398">
        <f>payesh!$AH$83</f>
        <v>0</v>
      </c>
      <c r="Z33" s="398">
        <f>payesh!$AH$84</f>
        <v>0</v>
      </c>
      <c r="AA33" s="398">
        <f>payesh!AH86</f>
        <v>0</v>
      </c>
      <c r="AB33" s="398">
        <f>payesh!AH155</f>
        <v>0</v>
      </c>
      <c r="AC33" s="398">
        <f>payesh!AH157</f>
        <v>0</v>
      </c>
      <c r="AD33" s="398">
        <f>payesh!AH159</f>
        <v>0</v>
      </c>
      <c r="AE33" s="398">
        <f>payesh!AH161</f>
        <v>0</v>
      </c>
      <c r="AF33" s="398">
        <f>payesh!AH163</f>
        <v>0</v>
      </c>
      <c r="AG33" s="398">
        <f>payesh!AH165</f>
        <v>0</v>
      </c>
      <c r="AH33" s="398">
        <f>payesh!AH167</f>
        <v>0</v>
      </c>
      <c r="AI33" s="398">
        <f>payesh!AH169</f>
        <v>0</v>
      </c>
      <c r="AJ33" s="398">
        <f>payesh!AH171</f>
        <v>0</v>
      </c>
      <c r="AK33" s="401">
        <f>payesh!AH173</f>
        <v>0</v>
      </c>
    </row>
    <row r="34" spans="2:37" ht="18.75" thickBot="1" x14ac:dyDescent="0.3">
      <c r="B34" s="402">
        <f>payesh!AI7</f>
        <v>31</v>
      </c>
      <c r="C34" s="390">
        <f>payesh!AI3</f>
        <v>0</v>
      </c>
      <c r="D34" s="390">
        <f>payesh!AI4</f>
        <v>0</v>
      </c>
      <c r="E34" s="390">
        <f>payesh!AI5</f>
        <v>0</v>
      </c>
      <c r="F34" s="390">
        <f>payesh!AI6</f>
        <v>0</v>
      </c>
      <c r="G34" s="390">
        <f>payesh!AI10</f>
        <v>0</v>
      </c>
      <c r="H34" s="390">
        <f>payesh!AI13</f>
        <v>0</v>
      </c>
      <c r="I34" s="391">
        <f>payesh!AI14</f>
        <v>0</v>
      </c>
      <c r="J34" s="390">
        <f>payesh!AI9</f>
        <v>0</v>
      </c>
      <c r="K34" s="390">
        <f>payesh!AI18</f>
        <v>0</v>
      </c>
      <c r="L34" s="390">
        <f>payesh!AI8</f>
        <v>0</v>
      </c>
      <c r="M34" s="390">
        <f>payesh!AI46</f>
        <v>0</v>
      </c>
      <c r="N34" s="391">
        <f>payesh!AI17</f>
        <v>0</v>
      </c>
      <c r="O34" s="391">
        <f>payesh!AI16</f>
        <v>0</v>
      </c>
      <c r="P34" s="390">
        <f>payesh!AI19</f>
        <v>0</v>
      </c>
      <c r="Q34" s="390">
        <f>payesh!AI20</f>
        <v>0</v>
      </c>
      <c r="R34" s="390">
        <f>payesh!AI21</f>
        <v>0</v>
      </c>
      <c r="S34" s="390">
        <f>payesh!$AI$55</f>
        <v>0</v>
      </c>
      <c r="T34" s="413">
        <f>payesh!AI64</f>
        <v>0</v>
      </c>
      <c r="U34" s="390">
        <f>payesh!$AI$56</f>
        <v>0</v>
      </c>
      <c r="V34" s="413">
        <f>payesh!AI65</f>
        <v>0</v>
      </c>
      <c r="W34" s="390">
        <f>payesh!AI78</f>
        <v>0</v>
      </c>
      <c r="X34" s="390">
        <f>payesh!AI79</f>
        <v>0</v>
      </c>
      <c r="Y34" s="390">
        <f>payesh!$AI$83</f>
        <v>0</v>
      </c>
      <c r="Z34" s="390">
        <f>payesh!$AI$84</f>
        <v>0</v>
      </c>
      <c r="AA34" s="390">
        <f>payesh!AI86</f>
        <v>0</v>
      </c>
      <c r="AB34" s="390">
        <f>payesh!AI155</f>
        <v>0</v>
      </c>
      <c r="AC34" s="390">
        <f>payesh!AI157</f>
        <v>0</v>
      </c>
      <c r="AD34" s="390">
        <f>payesh!AI159</f>
        <v>0</v>
      </c>
      <c r="AE34" s="390">
        <f>payesh!AI161</f>
        <v>0</v>
      </c>
      <c r="AF34" s="390">
        <f>payesh!AI163</f>
        <v>0</v>
      </c>
      <c r="AG34" s="390">
        <f>payesh!AI165</f>
        <v>0</v>
      </c>
      <c r="AH34" s="390">
        <f>payesh!AI167</f>
        <v>0</v>
      </c>
      <c r="AI34" s="390">
        <f>payesh!AI169</f>
        <v>0</v>
      </c>
      <c r="AJ34" s="390">
        <f>payesh!AI171</f>
        <v>0</v>
      </c>
      <c r="AK34" s="393">
        <f>payesh!AI173</f>
        <v>0</v>
      </c>
    </row>
    <row r="35" spans="2:37" ht="18.75" thickBot="1" x14ac:dyDescent="0.3">
      <c r="B35" s="395">
        <f>payesh!AJ7</f>
        <v>32</v>
      </c>
      <c r="C35" s="398">
        <f>payesh!AJ3</f>
        <v>0</v>
      </c>
      <c r="D35" s="398">
        <f>payesh!AJ4</f>
        <v>0</v>
      </c>
      <c r="E35" s="398">
        <f>payesh!AJ5</f>
        <v>0</v>
      </c>
      <c r="F35" s="398">
        <f>payesh!AJ6</f>
        <v>0</v>
      </c>
      <c r="G35" s="398">
        <f>payesh!AJ10</f>
        <v>0</v>
      </c>
      <c r="H35" s="398">
        <f>payesh!AJ13</f>
        <v>0</v>
      </c>
      <c r="I35" s="399">
        <f>payesh!AJ14</f>
        <v>0</v>
      </c>
      <c r="J35" s="398">
        <f>payesh!AJ9</f>
        <v>0</v>
      </c>
      <c r="K35" s="398">
        <f>payesh!AJ18</f>
        <v>0</v>
      </c>
      <c r="L35" s="398">
        <f>payesh!AJ8</f>
        <v>0</v>
      </c>
      <c r="M35" s="398">
        <f>payesh!AJ46</f>
        <v>0</v>
      </c>
      <c r="N35" s="399">
        <f>payesh!AJ17</f>
        <v>0</v>
      </c>
      <c r="O35" s="399">
        <f>payesh!AJ16</f>
        <v>0</v>
      </c>
      <c r="P35" s="398">
        <f>payesh!AJ19</f>
        <v>0</v>
      </c>
      <c r="Q35" s="398">
        <f>payesh!AJ20</f>
        <v>0</v>
      </c>
      <c r="R35" s="398">
        <f>payesh!AJ21</f>
        <v>0</v>
      </c>
      <c r="S35" s="398">
        <f>payesh!$AJ$55</f>
        <v>0</v>
      </c>
      <c r="T35" s="414">
        <f>payesh!AJ64</f>
        <v>0</v>
      </c>
      <c r="U35" s="398">
        <f>payesh!$AJ$56</f>
        <v>0</v>
      </c>
      <c r="V35" s="398">
        <f>payesh!AJ65</f>
        <v>0</v>
      </c>
      <c r="W35" s="398">
        <f>payesh!AJ78</f>
        <v>0</v>
      </c>
      <c r="X35" s="398">
        <f>payesh!AJ79</f>
        <v>0</v>
      </c>
      <c r="Y35" s="398">
        <f>payesh!$AJ$83</f>
        <v>0</v>
      </c>
      <c r="Z35" s="398">
        <f>payesh!$AJ$84</f>
        <v>0</v>
      </c>
      <c r="AA35" s="398">
        <f>payesh!AJ86</f>
        <v>0</v>
      </c>
      <c r="AB35" s="398">
        <f>payesh!AJ155</f>
        <v>0</v>
      </c>
      <c r="AC35" s="398">
        <f>payesh!AJ157</f>
        <v>0</v>
      </c>
      <c r="AD35" s="398">
        <f>payesh!AJ159</f>
        <v>0</v>
      </c>
      <c r="AE35" s="398">
        <f>payesh!AJ161</f>
        <v>0</v>
      </c>
      <c r="AF35" s="398">
        <f>payesh!AJ163</f>
        <v>0</v>
      </c>
      <c r="AG35" s="398">
        <f>payesh!AJ165</f>
        <v>0</v>
      </c>
      <c r="AH35" s="398">
        <f>payesh!AJ167</f>
        <v>0</v>
      </c>
      <c r="AI35" s="398">
        <f>payesh!AJ169</f>
        <v>0</v>
      </c>
      <c r="AJ35" s="398">
        <f>payesh!AJ171</f>
        <v>0</v>
      </c>
      <c r="AK35" s="401">
        <f>payesh!AJ173</f>
        <v>0</v>
      </c>
    </row>
    <row r="36" spans="2:37" ht="18.75" thickBot="1" x14ac:dyDescent="0.3">
      <c r="B36" s="402">
        <f>payesh!AK7</f>
        <v>33</v>
      </c>
      <c r="C36" s="390">
        <f>payesh!AK3</f>
        <v>0</v>
      </c>
      <c r="D36" s="390">
        <f>payesh!AK4</f>
        <v>0</v>
      </c>
      <c r="E36" s="390">
        <f>payesh!AK5</f>
        <v>0</v>
      </c>
      <c r="F36" s="390">
        <f>payesh!AK6</f>
        <v>0</v>
      </c>
      <c r="G36" s="390">
        <f>payesh!AK10</f>
        <v>0</v>
      </c>
      <c r="H36" s="390">
        <f>payesh!AK13</f>
        <v>0</v>
      </c>
      <c r="I36" s="391">
        <f>payesh!AK14</f>
        <v>0</v>
      </c>
      <c r="J36" s="390">
        <f>payesh!AK9</f>
        <v>0</v>
      </c>
      <c r="K36" s="390">
        <f>payesh!AK18</f>
        <v>0</v>
      </c>
      <c r="L36" s="390">
        <f>payesh!AK8</f>
        <v>0</v>
      </c>
      <c r="M36" s="390">
        <f>payesh!AK46</f>
        <v>0</v>
      </c>
      <c r="N36" s="391">
        <f>payesh!AK17</f>
        <v>0</v>
      </c>
      <c r="O36" s="391">
        <f>payesh!AK16</f>
        <v>0</v>
      </c>
      <c r="P36" s="390">
        <f>payesh!AK19</f>
        <v>0</v>
      </c>
      <c r="Q36" s="390">
        <f>payesh!AK20</f>
        <v>0</v>
      </c>
      <c r="R36" s="390">
        <f>payesh!AK21</f>
        <v>0</v>
      </c>
      <c r="S36" s="390">
        <f>payesh!$AK$55</f>
        <v>0</v>
      </c>
      <c r="T36" s="413">
        <f>payesh!AK64</f>
        <v>0</v>
      </c>
      <c r="U36" s="390">
        <f>payesh!$AK$56</f>
        <v>0</v>
      </c>
      <c r="V36" s="390">
        <f>payesh!AK65</f>
        <v>0</v>
      </c>
      <c r="W36" s="390">
        <f>payesh!AK78</f>
        <v>0</v>
      </c>
      <c r="X36" s="390">
        <f>payesh!AK79</f>
        <v>0</v>
      </c>
      <c r="Y36" s="390">
        <f>payesh!$AK$83</f>
        <v>0</v>
      </c>
      <c r="Z36" s="390">
        <f>payesh!$AK$84</f>
        <v>0</v>
      </c>
      <c r="AA36" s="390">
        <f>payesh!AK86</f>
        <v>0</v>
      </c>
      <c r="AB36" s="390">
        <f>payesh!AK155</f>
        <v>0</v>
      </c>
      <c r="AC36" s="390">
        <f>payesh!AK157</f>
        <v>0</v>
      </c>
      <c r="AD36" s="390">
        <f>payesh!AK159</f>
        <v>0</v>
      </c>
      <c r="AE36" s="390">
        <f>payesh!AK161</f>
        <v>0</v>
      </c>
      <c r="AF36" s="390">
        <f>payesh!AK163</f>
        <v>0</v>
      </c>
      <c r="AG36" s="390">
        <f>payesh!AK165</f>
        <v>0</v>
      </c>
      <c r="AH36" s="390">
        <f>payesh!AK167</f>
        <v>0</v>
      </c>
      <c r="AI36" s="390">
        <f>payesh!AK169</f>
        <v>0</v>
      </c>
      <c r="AJ36" s="390">
        <f>payesh!AK171</f>
        <v>0</v>
      </c>
      <c r="AK36" s="393">
        <f>payesh!AK173</f>
        <v>0</v>
      </c>
    </row>
    <row r="37" spans="2:37" ht="18.75" thickBot="1" x14ac:dyDescent="0.3">
      <c r="B37" s="395">
        <f>payesh!AL7</f>
        <v>34</v>
      </c>
      <c r="C37" s="398">
        <f>payesh!AL3</f>
        <v>0</v>
      </c>
      <c r="D37" s="398">
        <f>payesh!AL4</f>
        <v>0</v>
      </c>
      <c r="E37" s="398">
        <f>payesh!AL5</f>
        <v>0</v>
      </c>
      <c r="F37" s="398">
        <f>payesh!AL6</f>
        <v>0</v>
      </c>
      <c r="G37" s="398">
        <f>payesh!AL10</f>
        <v>0</v>
      </c>
      <c r="H37" s="398">
        <f>payesh!AL13</f>
        <v>0</v>
      </c>
      <c r="I37" s="399">
        <f>payesh!AL14</f>
        <v>0</v>
      </c>
      <c r="J37" s="398">
        <f>payesh!AL9</f>
        <v>0</v>
      </c>
      <c r="K37" s="398">
        <f>payesh!AL18</f>
        <v>0</v>
      </c>
      <c r="L37" s="398">
        <f>payesh!AL8</f>
        <v>0</v>
      </c>
      <c r="M37" s="398">
        <f>payesh!AL46</f>
        <v>0</v>
      </c>
      <c r="N37" s="399">
        <f>payesh!AL17</f>
        <v>0</v>
      </c>
      <c r="O37" s="398">
        <f>payesh!AL16</f>
        <v>0</v>
      </c>
      <c r="P37" s="398">
        <f>payesh!AL19</f>
        <v>0</v>
      </c>
      <c r="Q37" s="398">
        <f>payesh!AL20</f>
        <v>0</v>
      </c>
      <c r="R37" s="398">
        <f>payesh!AL21</f>
        <v>0</v>
      </c>
      <c r="S37" s="398">
        <f>payesh!$AL$55</f>
        <v>0</v>
      </c>
      <c r="T37" s="414">
        <f>payesh!AL64</f>
        <v>0</v>
      </c>
      <c r="U37" s="398">
        <f>payesh!$AL$56</f>
        <v>0</v>
      </c>
      <c r="V37" s="398">
        <f>payesh!AL65</f>
        <v>0</v>
      </c>
      <c r="W37" s="398">
        <f>payesh!AL78</f>
        <v>0</v>
      </c>
      <c r="X37" s="398">
        <f>payesh!AL79</f>
        <v>0</v>
      </c>
      <c r="Y37" s="398">
        <f>payesh!$AL$83</f>
        <v>0</v>
      </c>
      <c r="Z37" s="398">
        <f>payesh!$AL$84</f>
        <v>0</v>
      </c>
      <c r="AA37" s="398">
        <f>payesh!AL86</f>
        <v>0</v>
      </c>
      <c r="AB37" s="398">
        <f>payesh!AL155</f>
        <v>0</v>
      </c>
      <c r="AC37" s="398">
        <f>payesh!AL157</f>
        <v>0</v>
      </c>
      <c r="AD37" s="398">
        <f>payesh!AL159</f>
        <v>0</v>
      </c>
      <c r="AE37" s="398">
        <f>payesh!AL161</f>
        <v>0</v>
      </c>
      <c r="AF37" s="398">
        <f>payesh!AL163</f>
        <v>0</v>
      </c>
      <c r="AG37" s="398">
        <f>payesh!AL165</f>
        <v>0</v>
      </c>
      <c r="AH37" s="398">
        <f>payesh!AL167</f>
        <v>0</v>
      </c>
      <c r="AI37" s="398">
        <f>payesh!AL169</f>
        <v>0</v>
      </c>
      <c r="AJ37" s="398">
        <f>payesh!AL171</f>
        <v>0</v>
      </c>
      <c r="AK37" s="401">
        <f>payesh!AL173</f>
        <v>0</v>
      </c>
    </row>
    <row r="38" spans="2:37" ht="18.75" thickBot="1" x14ac:dyDescent="0.3">
      <c r="B38" s="402">
        <f>payesh!AM7</f>
        <v>35</v>
      </c>
      <c r="C38" s="390">
        <f>payesh!AM3</f>
        <v>0</v>
      </c>
      <c r="D38" s="390">
        <f>payesh!AM4</f>
        <v>0</v>
      </c>
      <c r="E38" s="390">
        <f>payesh!AM5</f>
        <v>0</v>
      </c>
      <c r="F38" s="390">
        <f>payesh!AM6</f>
        <v>0</v>
      </c>
      <c r="G38" s="390">
        <f>payesh!AM10</f>
        <v>0</v>
      </c>
      <c r="H38" s="390">
        <f>payesh!AM13</f>
        <v>0</v>
      </c>
      <c r="I38" s="391">
        <f>payesh!AM14</f>
        <v>0</v>
      </c>
      <c r="J38" s="390">
        <f>payesh!AM9</f>
        <v>0</v>
      </c>
      <c r="K38" s="390">
        <f>payesh!AM18</f>
        <v>0</v>
      </c>
      <c r="L38" s="390">
        <f>payesh!AM8</f>
        <v>0</v>
      </c>
      <c r="M38" s="390">
        <f>payesh!AM46</f>
        <v>0</v>
      </c>
      <c r="N38" s="391">
        <f>payesh!AM17</f>
        <v>0</v>
      </c>
      <c r="O38" s="390">
        <f>payesh!AM16</f>
        <v>0</v>
      </c>
      <c r="P38" s="390">
        <f>payesh!AM19</f>
        <v>0</v>
      </c>
      <c r="Q38" s="390">
        <f>payesh!AM20</f>
        <v>0</v>
      </c>
      <c r="R38" s="390">
        <f>payesh!AM21</f>
        <v>0</v>
      </c>
      <c r="S38" s="390">
        <f>payesh!$AM$55</f>
        <v>0</v>
      </c>
      <c r="T38" s="413">
        <f>payesh!AM64</f>
        <v>0</v>
      </c>
      <c r="U38" s="390">
        <f>payesh!$AM$56</f>
        <v>0</v>
      </c>
      <c r="V38" s="390">
        <f>payesh!AM65</f>
        <v>0</v>
      </c>
      <c r="W38" s="390">
        <f>payesh!AM78</f>
        <v>0</v>
      </c>
      <c r="X38" s="390">
        <f>payesh!AM79</f>
        <v>0</v>
      </c>
      <c r="Y38" s="390">
        <f>payesh!$AM$83</f>
        <v>0</v>
      </c>
      <c r="Z38" s="390">
        <f>payesh!$AM$84</f>
        <v>0</v>
      </c>
      <c r="AA38" s="390">
        <f>payesh!AM86</f>
        <v>0</v>
      </c>
      <c r="AB38" s="390">
        <f>payesh!AM155</f>
        <v>0</v>
      </c>
      <c r="AC38" s="390">
        <f>payesh!AM157</f>
        <v>0</v>
      </c>
      <c r="AD38" s="390">
        <f>payesh!AM159</f>
        <v>0</v>
      </c>
      <c r="AE38" s="390">
        <f>payesh!AM161</f>
        <v>0</v>
      </c>
      <c r="AF38" s="390">
        <f>payesh!AM163</f>
        <v>0</v>
      </c>
      <c r="AG38" s="390">
        <f>payesh!AM165</f>
        <v>0</v>
      </c>
      <c r="AH38" s="390">
        <f>payesh!AM167</f>
        <v>0</v>
      </c>
      <c r="AI38" s="390">
        <f>payesh!AM169</f>
        <v>0</v>
      </c>
      <c r="AJ38" s="390">
        <f>payesh!AM171</f>
        <v>0</v>
      </c>
      <c r="AK38" s="393">
        <f>payesh!AM173</f>
        <v>0</v>
      </c>
    </row>
    <row r="39" spans="2:37" ht="18.75" thickBot="1" x14ac:dyDescent="0.3">
      <c r="B39" s="395">
        <f>payesh!AN7</f>
        <v>36</v>
      </c>
      <c r="C39" s="398">
        <f>payesh!AN3</f>
        <v>0</v>
      </c>
      <c r="D39" s="398">
        <f>payesh!AN4</f>
        <v>0</v>
      </c>
      <c r="E39" s="398">
        <f>payesh!AN5</f>
        <v>0</v>
      </c>
      <c r="F39" s="398">
        <f>payesh!AN6</f>
        <v>0</v>
      </c>
      <c r="G39" s="398">
        <f>payesh!AN10</f>
        <v>0</v>
      </c>
      <c r="H39" s="398">
        <f>payesh!AN13</f>
        <v>0</v>
      </c>
      <c r="I39" s="399">
        <f>payesh!AN14</f>
        <v>0</v>
      </c>
      <c r="J39" s="398">
        <f>payesh!AN9</f>
        <v>0</v>
      </c>
      <c r="K39" s="398">
        <f>payesh!AN18</f>
        <v>0</v>
      </c>
      <c r="L39" s="398">
        <f>payesh!AN8</f>
        <v>0</v>
      </c>
      <c r="M39" s="398">
        <f>payesh!AN46</f>
        <v>0</v>
      </c>
      <c r="N39" s="399">
        <f>payesh!AN17</f>
        <v>0</v>
      </c>
      <c r="O39" s="398">
        <f>payesh!AN16</f>
        <v>0</v>
      </c>
      <c r="P39" s="398">
        <f>payesh!AN19</f>
        <v>0</v>
      </c>
      <c r="Q39" s="398">
        <f>payesh!AN20</f>
        <v>0</v>
      </c>
      <c r="R39" s="398">
        <f>payesh!AN21</f>
        <v>0</v>
      </c>
      <c r="S39" s="398">
        <f>payesh!$AN$55</f>
        <v>0</v>
      </c>
      <c r="T39" s="414">
        <f>payesh!AN64</f>
        <v>0</v>
      </c>
      <c r="U39" s="398">
        <f>payesh!$AN$56</f>
        <v>0</v>
      </c>
      <c r="V39" s="398">
        <f>payesh!AN65</f>
        <v>0</v>
      </c>
      <c r="W39" s="398">
        <f>payesh!AN78</f>
        <v>0</v>
      </c>
      <c r="X39" s="398">
        <f>payesh!AN79</f>
        <v>0</v>
      </c>
      <c r="Y39" s="398">
        <f>payesh!$AN$83</f>
        <v>0</v>
      </c>
      <c r="Z39" s="398">
        <f>payesh!$AN$84</f>
        <v>0</v>
      </c>
      <c r="AA39" s="398">
        <f>payesh!AN86</f>
        <v>0</v>
      </c>
      <c r="AB39" s="398">
        <f>payesh!AN155</f>
        <v>0</v>
      </c>
      <c r="AC39" s="398">
        <f>payesh!AN157</f>
        <v>0</v>
      </c>
      <c r="AD39" s="398">
        <f>payesh!AN159</f>
        <v>0</v>
      </c>
      <c r="AE39" s="398">
        <f>payesh!AN161</f>
        <v>0</v>
      </c>
      <c r="AF39" s="398">
        <f>payesh!AN163</f>
        <v>0</v>
      </c>
      <c r="AG39" s="398">
        <f>payesh!AN165</f>
        <v>0</v>
      </c>
      <c r="AH39" s="398">
        <f>payesh!AN167</f>
        <v>0</v>
      </c>
      <c r="AI39" s="398">
        <f>payesh!AN169</f>
        <v>0</v>
      </c>
      <c r="AJ39" s="398">
        <f>payesh!AN171</f>
        <v>0</v>
      </c>
      <c r="AK39" s="401">
        <f>payesh!AN173</f>
        <v>0</v>
      </c>
    </row>
    <row r="40" spans="2:37" ht="18.75" thickBot="1" x14ac:dyDescent="0.3">
      <c r="B40" s="402">
        <f>payesh!AO7</f>
        <v>37</v>
      </c>
      <c r="C40" s="390">
        <f>payesh!AO3</f>
        <v>0</v>
      </c>
      <c r="D40" s="390">
        <f>payesh!AO4</f>
        <v>0</v>
      </c>
      <c r="E40" s="390">
        <f>payesh!AO5</f>
        <v>0</v>
      </c>
      <c r="F40" s="390">
        <f>payesh!AO6</f>
        <v>0</v>
      </c>
      <c r="G40" s="390">
        <f>payesh!AO10</f>
        <v>0</v>
      </c>
      <c r="H40" s="390">
        <f>payesh!AO13</f>
        <v>0</v>
      </c>
      <c r="I40" s="391">
        <f>payesh!AO14</f>
        <v>0</v>
      </c>
      <c r="J40" s="390">
        <f>payesh!AO9</f>
        <v>0</v>
      </c>
      <c r="K40" s="390">
        <f>payesh!AO18</f>
        <v>0</v>
      </c>
      <c r="L40" s="390">
        <f>payesh!AO8</f>
        <v>0</v>
      </c>
      <c r="M40" s="390">
        <f>payesh!AO46</f>
        <v>0</v>
      </c>
      <c r="N40" s="391">
        <f>payesh!AO17</f>
        <v>0</v>
      </c>
      <c r="O40" s="390">
        <f>payesh!AO16</f>
        <v>0</v>
      </c>
      <c r="P40" s="390">
        <f>payesh!AO19</f>
        <v>0</v>
      </c>
      <c r="Q40" s="390">
        <f>payesh!AO20</f>
        <v>0</v>
      </c>
      <c r="R40" s="390">
        <f>payesh!AO21</f>
        <v>0</v>
      </c>
      <c r="S40" s="390">
        <f>payesh!$AO$55</f>
        <v>0</v>
      </c>
      <c r="T40" s="413">
        <f>payesh!AO64</f>
        <v>0</v>
      </c>
      <c r="U40" s="390">
        <f>payesh!$AO$56</f>
        <v>0</v>
      </c>
      <c r="V40" s="390">
        <f>payesh!AO65</f>
        <v>0</v>
      </c>
      <c r="W40" s="390">
        <f>payesh!AO78</f>
        <v>0</v>
      </c>
      <c r="X40" s="390">
        <f>payesh!AO79</f>
        <v>0</v>
      </c>
      <c r="Y40" s="390">
        <f>payesh!$AO$83</f>
        <v>0</v>
      </c>
      <c r="Z40" s="390">
        <f>payesh!$AO$84</f>
        <v>0</v>
      </c>
      <c r="AA40" s="390">
        <f>payesh!AO86</f>
        <v>0</v>
      </c>
      <c r="AB40" s="390">
        <f>payesh!AO155</f>
        <v>0</v>
      </c>
      <c r="AC40" s="390">
        <f>payesh!AO157</f>
        <v>0</v>
      </c>
      <c r="AD40" s="390">
        <f>payesh!AO159</f>
        <v>0</v>
      </c>
      <c r="AE40" s="390">
        <f>payesh!AO161</f>
        <v>0</v>
      </c>
      <c r="AF40" s="390">
        <f>payesh!AO163</f>
        <v>0</v>
      </c>
      <c r="AG40" s="390">
        <f>payesh!AO165</f>
        <v>0</v>
      </c>
      <c r="AH40" s="390">
        <f>payesh!AO167</f>
        <v>0</v>
      </c>
      <c r="AI40" s="390">
        <f>payesh!AO169</f>
        <v>0</v>
      </c>
      <c r="AJ40" s="390">
        <f>payesh!AO171</f>
        <v>0</v>
      </c>
      <c r="AK40" s="393">
        <f>payesh!AO173</f>
        <v>0</v>
      </c>
    </row>
    <row r="41" spans="2:37" ht="18.75" thickBot="1" x14ac:dyDescent="0.3">
      <c r="B41" s="395">
        <f>payesh!AP7</f>
        <v>38</v>
      </c>
      <c r="C41" s="398">
        <f>payesh!AP3</f>
        <v>0</v>
      </c>
      <c r="D41" s="398">
        <f>payesh!AP4</f>
        <v>0</v>
      </c>
      <c r="E41" s="398">
        <f>payesh!AP5</f>
        <v>0</v>
      </c>
      <c r="F41" s="398">
        <f>payesh!AP6</f>
        <v>0</v>
      </c>
      <c r="G41" s="398">
        <f>payesh!AP10</f>
        <v>0</v>
      </c>
      <c r="H41" s="398">
        <f>payesh!AP13</f>
        <v>0</v>
      </c>
      <c r="I41" s="399">
        <f>payesh!AP14</f>
        <v>0</v>
      </c>
      <c r="J41" s="398">
        <f>payesh!AP9</f>
        <v>0</v>
      </c>
      <c r="K41" s="398">
        <f>payesh!AP18</f>
        <v>0</v>
      </c>
      <c r="L41" s="398">
        <f>payesh!AP8</f>
        <v>0</v>
      </c>
      <c r="M41" s="398">
        <f>payesh!AP46</f>
        <v>0</v>
      </c>
      <c r="N41" s="399">
        <f>payesh!AP17</f>
        <v>0</v>
      </c>
      <c r="O41" s="398">
        <f>payesh!AP16</f>
        <v>0</v>
      </c>
      <c r="P41" s="398">
        <f>payesh!AP19</f>
        <v>0</v>
      </c>
      <c r="Q41" s="398">
        <f>payesh!AP20</f>
        <v>0</v>
      </c>
      <c r="R41" s="398">
        <f>payesh!AP21</f>
        <v>0</v>
      </c>
      <c r="S41" s="398">
        <f>payesh!$AP$55</f>
        <v>0</v>
      </c>
      <c r="T41" s="414">
        <f>payesh!AP64</f>
        <v>0</v>
      </c>
      <c r="U41" s="398">
        <f>payesh!$AP$56</f>
        <v>0</v>
      </c>
      <c r="V41" s="398">
        <f>payesh!AP65</f>
        <v>0</v>
      </c>
      <c r="W41" s="398">
        <f>payesh!AP78</f>
        <v>0</v>
      </c>
      <c r="X41" s="398">
        <f>payesh!AP79</f>
        <v>0</v>
      </c>
      <c r="Y41" s="398">
        <f>payesh!$AP$83</f>
        <v>0</v>
      </c>
      <c r="Z41" s="398">
        <f>payesh!$AP$84</f>
        <v>0</v>
      </c>
      <c r="AA41" s="398">
        <f>payesh!AP86</f>
        <v>0</v>
      </c>
      <c r="AB41" s="398">
        <f>payesh!AP155</f>
        <v>0</v>
      </c>
      <c r="AC41" s="398">
        <f>payesh!AP157</f>
        <v>0</v>
      </c>
      <c r="AD41" s="398">
        <f>payesh!AP159</f>
        <v>0</v>
      </c>
      <c r="AE41" s="398">
        <f>payesh!AP161</f>
        <v>0</v>
      </c>
      <c r="AF41" s="398">
        <f>payesh!AP163</f>
        <v>0</v>
      </c>
      <c r="AG41" s="398">
        <f>payesh!AP165</f>
        <v>0</v>
      </c>
      <c r="AH41" s="398">
        <f>payesh!AP167</f>
        <v>0</v>
      </c>
      <c r="AI41" s="398">
        <f>payesh!AP169</f>
        <v>0</v>
      </c>
      <c r="AJ41" s="398">
        <f>payesh!AP171</f>
        <v>0</v>
      </c>
      <c r="AK41" s="401">
        <f>payesh!AP173</f>
        <v>0</v>
      </c>
    </row>
    <row r="42" spans="2:37" ht="18.75" thickBot="1" x14ac:dyDescent="0.3">
      <c r="B42" s="402">
        <f>payesh!AQ7</f>
        <v>39</v>
      </c>
      <c r="C42" s="390">
        <f>payesh!AQ3</f>
        <v>0</v>
      </c>
      <c r="D42" s="390">
        <f>payesh!AQ4</f>
        <v>0</v>
      </c>
      <c r="E42" s="390">
        <f>payesh!AQ5</f>
        <v>0</v>
      </c>
      <c r="F42" s="390">
        <f>payesh!AQ6</f>
        <v>0</v>
      </c>
      <c r="G42" s="390">
        <f>payesh!AQ10</f>
        <v>0</v>
      </c>
      <c r="H42" s="390">
        <f>payesh!AQ13</f>
        <v>0</v>
      </c>
      <c r="I42" s="391">
        <f>payesh!AQ14</f>
        <v>0</v>
      </c>
      <c r="J42" s="390">
        <f>payesh!AQ9</f>
        <v>0</v>
      </c>
      <c r="K42" s="390">
        <f>payesh!AQ18</f>
        <v>0</v>
      </c>
      <c r="L42" s="390">
        <f>payesh!AQ8</f>
        <v>0</v>
      </c>
      <c r="M42" s="390">
        <f>payesh!AQ46</f>
        <v>0</v>
      </c>
      <c r="N42" s="391">
        <f>payesh!AQ17</f>
        <v>0</v>
      </c>
      <c r="O42" s="390">
        <f>payesh!AQ16</f>
        <v>0</v>
      </c>
      <c r="P42" s="390">
        <f>payesh!AQ19</f>
        <v>0</v>
      </c>
      <c r="Q42" s="390">
        <f>payesh!AQ20</f>
        <v>0</v>
      </c>
      <c r="R42" s="390">
        <f>payesh!AQ21</f>
        <v>0</v>
      </c>
      <c r="S42" s="390">
        <f>payesh!$AQ$55</f>
        <v>0</v>
      </c>
      <c r="T42" s="413">
        <f>payesh!AQ64</f>
        <v>0</v>
      </c>
      <c r="U42" s="390">
        <f>payesh!$AQ$56</f>
        <v>0</v>
      </c>
      <c r="V42" s="390">
        <f>payesh!AQ65</f>
        <v>0</v>
      </c>
      <c r="W42" s="390">
        <f>payesh!AQ78</f>
        <v>0</v>
      </c>
      <c r="X42" s="390">
        <f>payesh!AQ79</f>
        <v>0</v>
      </c>
      <c r="Y42" s="390">
        <f>payesh!$AQ$83</f>
        <v>0</v>
      </c>
      <c r="Z42" s="390">
        <f>payesh!$AQ$84</f>
        <v>0</v>
      </c>
      <c r="AA42" s="390">
        <f>payesh!AQ86</f>
        <v>0</v>
      </c>
      <c r="AB42" s="390">
        <f>payesh!AQ155</f>
        <v>0</v>
      </c>
      <c r="AC42" s="390">
        <f>payesh!AQ157</f>
        <v>0</v>
      </c>
      <c r="AD42" s="390">
        <f>payesh!AQ159</f>
        <v>0</v>
      </c>
      <c r="AE42" s="390">
        <f>payesh!AQ161</f>
        <v>0</v>
      </c>
      <c r="AF42" s="390">
        <f>payesh!AQ163</f>
        <v>0</v>
      </c>
      <c r="AG42" s="390">
        <f>payesh!AQ165</f>
        <v>0</v>
      </c>
      <c r="AH42" s="390">
        <f>payesh!AQ167</f>
        <v>0</v>
      </c>
      <c r="AI42" s="390">
        <f>payesh!AQ169</f>
        <v>0</v>
      </c>
      <c r="AJ42" s="390">
        <f>payesh!AQ171</f>
        <v>0</v>
      </c>
      <c r="AK42" s="393">
        <f>payesh!AQ173</f>
        <v>0</v>
      </c>
    </row>
    <row r="43" spans="2:37" ht="18.75" thickBot="1" x14ac:dyDescent="0.3">
      <c r="B43" s="395">
        <f>payesh!AR7</f>
        <v>40</v>
      </c>
      <c r="C43" s="398">
        <f>payesh!AR3</f>
        <v>0</v>
      </c>
      <c r="D43" s="398">
        <f>payesh!AR4</f>
        <v>0</v>
      </c>
      <c r="E43" s="398">
        <f>payesh!AR5</f>
        <v>0</v>
      </c>
      <c r="F43" s="398">
        <f>payesh!AR6</f>
        <v>0</v>
      </c>
      <c r="G43" s="398">
        <f>payesh!AR10</f>
        <v>0</v>
      </c>
      <c r="H43" s="398">
        <f>payesh!AR13</f>
        <v>0</v>
      </c>
      <c r="I43" s="399">
        <f>payesh!AR14</f>
        <v>0</v>
      </c>
      <c r="J43" s="398">
        <f>payesh!AR9</f>
        <v>0</v>
      </c>
      <c r="K43" s="398">
        <f>payesh!AR18</f>
        <v>0</v>
      </c>
      <c r="L43" s="398">
        <f>payesh!AR8</f>
        <v>0</v>
      </c>
      <c r="M43" s="398">
        <f>payesh!AR46</f>
        <v>0</v>
      </c>
      <c r="N43" s="399">
        <f>payesh!AR17</f>
        <v>0</v>
      </c>
      <c r="O43" s="398">
        <f>payesh!AR16</f>
        <v>0</v>
      </c>
      <c r="P43" s="398">
        <f>payesh!AR19</f>
        <v>0</v>
      </c>
      <c r="Q43" s="398">
        <f>payesh!AR20</f>
        <v>0</v>
      </c>
      <c r="R43" s="398">
        <f>payesh!AR21</f>
        <v>0</v>
      </c>
      <c r="S43" s="398">
        <f>payesh!$AR$55</f>
        <v>0</v>
      </c>
      <c r="T43" s="414">
        <f>payesh!AR64</f>
        <v>0</v>
      </c>
      <c r="U43" s="398">
        <f>payesh!$AR$56</f>
        <v>0</v>
      </c>
      <c r="V43" s="398">
        <f>payesh!AR65</f>
        <v>0</v>
      </c>
      <c r="W43" s="398">
        <f>payesh!AR78</f>
        <v>0</v>
      </c>
      <c r="X43" s="398">
        <f>payesh!AR79</f>
        <v>0</v>
      </c>
      <c r="Y43" s="398">
        <f>payesh!$AR$83</f>
        <v>0</v>
      </c>
      <c r="Z43" s="398">
        <f>payesh!$AR$84</f>
        <v>0</v>
      </c>
      <c r="AA43" s="398">
        <f>payesh!AR86</f>
        <v>0</v>
      </c>
      <c r="AB43" s="398">
        <f>payesh!AR155</f>
        <v>0</v>
      </c>
      <c r="AC43" s="398">
        <f>payesh!AR157</f>
        <v>0</v>
      </c>
      <c r="AD43" s="398">
        <f>payesh!AR159</f>
        <v>0</v>
      </c>
      <c r="AE43" s="398">
        <f>payesh!AR161</f>
        <v>0</v>
      </c>
      <c r="AF43" s="398">
        <f>payesh!AR163</f>
        <v>0</v>
      </c>
      <c r="AG43" s="398">
        <f>payesh!AR165</f>
        <v>0</v>
      </c>
      <c r="AH43" s="398">
        <f>payesh!AR167</f>
        <v>0</v>
      </c>
      <c r="AI43" s="398">
        <f>payesh!AR169</f>
        <v>0</v>
      </c>
      <c r="AJ43" s="398">
        <f>payesh!AR171</f>
        <v>0</v>
      </c>
      <c r="AK43" s="401">
        <f>payesh!AR173</f>
        <v>0</v>
      </c>
    </row>
    <row r="44" spans="2:37" ht="18.75" thickBot="1" x14ac:dyDescent="0.3">
      <c r="B44" s="402">
        <f>payesh!AS7</f>
        <v>41</v>
      </c>
      <c r="C44" s="390">
        <f>payesh!AS3</f>
        <v>0</v>
      </c>
      <c r="D44" s="390">
        <f>payesh!AS4</f>
        <v>0</v>
      </c>
      <c r="E44" s="390">
        <f>payesh!AS5</f>
        <v>0</v>
      </c>
      <c r="F44" s="390">
        <f>payesh!AS6</f>
        <v>0</v>
      </c>
      <c r="G44" s="390">
        <f>payesh!AS10</f>
        <v>0</v>
      </c>
      <c r="H44" s="390">
        <f>payesh!AS13</f>
        <v>0</v>
      </c>
      <c r="I44" s="391">
        <f>payesh!AS14</f>
        <v>0</v>
      </c>
      <c r="J44" s="390">
        <f>payesh!AS9</f>
        <v>0</v>
      </c>
      <c r="K44" s="390">
        <f>payesh!AS18</f>
        <v>0</v>
      </c>
      <c r="L44" s="390">
        <f>payesh!AS8</f>
        <v>0</v>
      </c>
      <c r="M44" s="390">
        <f>payesh!AS46</f>
        <v>0</v>
      </c>
      <c r="N44" s="391">
        <f>payesh!AS17</f>
        <v>0</v>
      </c>
      <c r="O44" s="390">
        <f>payesh!AS16</f>
        <v>0</v>
      </c>
      <c r="P44" s="390">
        <f>payesh!AS19</f>
        <v>0</v>
      </c>
      <c r="Q44" s="390">
        <f>payesh!AS20</f>
        <v>0</v>
      </c>
      <c r="R44" s="390">
        <f>payesh!AS21</f>
        <v>0</v>
      </c>
      <c r="S44" s="390">
        <f>payesh!$AS$55</f>
        <v>0</v>
      </c>
      <c r="T44" s="413">
        <f>payesh!AS64</f>
        <v>0</v>
      </c>
      <c r="U44" s="390">
        <f>payesh!$AS$56</f>
        <v>0</v>
      </c>
      <c r="V44" s="390">
        <f>payesh!AS65</f>
        <v>0</v>
      </c>
      <c r="W44" s="390">
        <f>payesh!AS78</f>
        <v>0</v>
      </c>
      <c r="X44" s="390">
        <f>payesh!AS79</f>
        <v>0</v>
      </c>
      <c r="Y44" s="390">
        <f>payesh!$AS$83</f>
        <v>0</v>
      </c>
      <c r="Z44" s="390">
        <f>payesh!$AS$84</f>
        <v>0</v>
      </c>
      <c r="AA44" s="390">
        <f>payesh!AS86</f>
        <v>0</v>
      </c>
      <c r="AB44" s="390">
        <f>payesh!AS155</f>
        <v>0</v>
      </c>
      <c r="AC44" s="390">
        <f>payesh!AS157</f>
        <v>0</v>
      </c>
      <c r="AD44" s="390">
        <f>payesh!AS159</f>
        <v>0</v>
      </c>
      <c r="AE44" s="390">
        <f>payesh!AS161</f>
        <v>0</v>
      </c>
      <c r="AF44" s="390">
        <f>payesh!AS163</f>
        <v>0</v>
      </c>
      <c r="AG44" s="390">
        <f>payesh!AS165</f>
        <v>0</v>
      </c>
      <c r="AH44" s="390">
        <f>payesh!AS167</f>
        <v>0</v>
      </c>
      <c r="AI44" s="390">
        <f>payesh!AS169</f>
        <v>0</v>
      </c>
      <c r="AJ44" s="390">
        <f>payesh!AS171</f>
        <v>0</v>
      </c>
      <c r="AK44" s="393">
        <f>payesh!AS173</f>
        <v>0</v>
      </c>
    </row>
    <row r="45" spans="2:37" ht="18.75" thickBot="1" x14ac:dyDescent="0.3">
      <c r="B45" s="395">
        <f>payesh!AT7</f>
        <v>42</v>
      </c>
      <c r="C45" s="398">
        <f>payesh!AT3</f>
        <v>0</v>
      </c>
      <c r="D45" s="398">
        <f>payesh!AT4</f>
        <v>0</v>
      </c>
      <c r="E45" s="398">
        <f>payesh!AT5</f>
        <v>0</v>
      </c>
      <c r="F45" s="398">
        <f>payesh!AT6</f>
        <v>0</v>
      </c>
      <c r="G45" s="398">
        <f>payesh!AT10</f>
        <v>0</v>
      </c>
      <c r="H45" s="398">
        <f>payesh!AT13</f>
        <v>0</v>
      </c>
      <c r="I45" s="399">
        <f>payesh!AT14</f>
        <v>0</v>
      </c>
      <c r="J45" s="398">
        <f>payesh!AT9</f>
        <v>0</v>
      </c>
      <c r="K45" s="398">
        <f>payesh!AT18</f>
        <v>0</v>
      </c>
      <c r="L45" s="398">
        <f>payesh!AT8</f>
        <v>0</v>
      </c>
      <c r="M45" s="398">
        <f>payesh!AT46</f>
        <v>0</v>
      </c>
      <c r="N45" s="399">
        <f>payesh!AT17</f>
        <v>0</v>
      </c>
      <c r="O45" s="398">
        <f>payesh!AT16</f>
        <v>0</v>
      </c>
      <c r="P45" s="398">
        <f>payesh!AT19</f>
        <v>0</v>
      </c>
      <c r="Q45" s="398">
        <f>payesh!AT20</f>
        <v>0</v>
      </c>
      <c r="R45" s="398">
        <f>payesh!AT21</f>
        <v>0</v>
      </c>
      <c r="S45" s="398">
        <f>payesh!$AT$55</f>
        <v>0</v>
      </c>
      <c r="T45" s="414">
        <f>payesh!AT64</f>
        <v>0</v>
      </c>
      <c r="U45" s="398">
        <f>payesh!$AT$56</f>
        <v>0</v>
      </c>
      <c r="V45" s="398">
        <f>payesh!AT65</f>
        <v>0</v>
      </c>
      <c r="W45" s="398">
        <f>payesh!AT78</f>
        <v>0</v>
      </c>
      <c r="X45" s="398">
        <f>payesh!AT79</f>
        <v>0</v>
      </c>
      <c r="Y45" s="398">
        <f>payesh!$AT$83</f>
        <v>0</v>
      </c>
      <c r="Z45" s="398">
        <f>payesh!$AT$84</f>
        <v>0</v>
      </c>
      <c r="AA45" s="398">
        <f>payesh!AT86</f>
        <v>0</v>
      </c>
      <c r="AB45" s="398">
        <f>payesh!AT155</f>
        <v>0</v>
      </c>
      <c r="AC45" s="398">
        <f>payesh!AT157</f>
        <v>0</v>
      </c>
      <c r="AD45" s="398">
        <f>payesh!AT159</f>
        <v>0</v>
      </c>
      <c r="AE45" s="398">
        <f>payesh!AT161</f>
        <v>0</v>
      </c>
      <c r="AF45" s="398">
        <f>payesh!AT163</f>
        <v>0</v>
      </c>
      <c r="AG45" s="398">
        <f>payesh!AT165</f>
        <v>0</v>
      </c>
      <c r="AH45" s="398">
        <f>payesh!AT167</f>
        <v>0</v>
      </c>
      <c r="AI45" s="398">
        <f>payesh!AT169</f>
        <v>0</v>
      </c>
      <c r="AJ45" s="398">
        <f>payesh!AT171</f>
        <v>0</v>
      </c>
      <c r="AK45" s="401">
        <f>payesh!AT173</f>
        <v>0</v>
      </c>
    </row>
    <row r="46" spans="2:37" ht="18.75" thickBot="1" x14ac:dyDescent="0.3">
      <c r="B46" s="402">
        <f>payesh!AU7</f>
        <v>43</v>
      </c>
      <c r="C46" s="390">
        <f>payesh!AU3</f>
        <v>0</v>
      </c>
      <c r="D46" s="390">
        <f>payesh!AU4</f>
        <v>0</v>
      </c>
      <c r="E46" s="390">
        <f>payesh!AU5</f>
        <v>0</v>
      </c>
      <c r="F46" s="390">
        <f>payesh!AU6</f>
        <v>0</v>
      </c>
      <c r="G46" s="390">
        <f>payesh!AU10</f>
        <v>0</v>
      </c>
      <c r="H46" s="390">
        <f>payesh!AU13</f>
        <v>0</v>
      </c>
      <c r="I46" s="391">
        <f>payesh!AU14</f>
        <v>0</v>
      </c>
      <c r="J46" s="390">
        <f>payesh!AU9</f>
        <v>0</v>
      </c>
      <c r="K46" s="390">
        <f>payesh!AU18</f>
        <v>0</v>
      </c>
      <c r="L46" s="390">
        <f>payesh!AU8</f>
        <v>0</v>
      </c>
      <c r="M46" s="390">
        <f>payesh!AU46</f>
        <v>0</v>
      </c>
      <c r="N46" s="391">
        <f>payesh!AU17</f>
        <v>0</v>
      </c>
      <c r="O46" s="390">
        <f>payesh!AU16</f>
        <v>0</v>
      </c>
      <c r="P46" s="390">
        <f>payesh!AU19</f>
        <v>0</v>
      </c>
      <c r="Q46" s="390">
        <f>payesh!AU20</f>
        <v>0</v>
      </c>
      <c r="R46" s="390">
        <f>payesh!AU21</f>
        <v>0</v>
      </c>
      <c r="S46" s="390">
        <f>payesh!$AU$55</f>
        <v>0</v>
      </c>
      <c r="T46" s="413">
        <f>payesh!AU64</f>
        <v>0</v>
      </c>
      <c r="U46" s="390">
        <f>payesh!$AU$56</f>
        <v>0</v>
      </c>
      <c r="V46" s="390">
        <f>payesh!AU65</f>
        <v>0</v>
      </c>
      <c r="W46" s="390">
        <f>payesh!AU78</f>
        <v>0</v>
      </c>
      <c r="X46" s="390">
        <f>payesh!AU79</f>
        <v>0</v>
      </c>
      <c r="Y46" s="390">
        <f>payesh!$AU$83</f>
        <v>0</v>
      </c>
      <c r="Z46" s="390">
        <f>payesh!$AU$84</f>
        <v>0</v>
      </c>
      <c r="AA46" s="390">
        <f>payesh!AU86</f>
        <v>0</v>
      </c>
      <c r="AB46" s="390">
        <f>payesh!AU155</f>
        <v>0</v>
      </c>
      <c r="AC46" s="390">
        <f>payesh!AU157</f>
        <v>0</v>
      </c>
      <c r="AD46" s="390">
        <f>payesh!AU159</f>
        <v>0</v>
      </c>
      <c r="AE46" s="390">
        <f>payesh!AU161</f>
        <v>0</v>
      </c>
      <c r="AF46" s="390">
        <f>payesh!AU163</f>
        <v>0</v>
      </c>
      <c r="AG46" s="390">
        <f>payesh!AU165</f>
        <v>0</v>
      </c>
      <c r="AH46" s="390">
        <f>payesh!AU167</f>
        <v>0</v>
      </c>
      <c r="AI46" s="390">
        <f>payesh!AU169</f>
        <v>0</v>
      </c>
      <c r="AJ46" s="390">
        <f>payesh!AU171</f>
        <v>0</v>
      </c>
      <c r="AK46" s="393">
        <f>payesh!AU173</f>
        <v>0</v>
      </c>
    </row>
    <row r="47" spans="2:37" ht="18.75" thickBot="1" x14ac:dyDescent="0.3">
      <c r="B47" s="395">
        <f>payesh!AV7</f>
        <v>44</v>
      </c>
      <c r="C47" s="398">
        <f>payesh!AV3</f>
        <v>0</v>
      </c>
      <c r="D47" s="398">
        <f>payesh!AV4</f>
        <v>0</v>
      </c>
      <c r="E47" s="398">
        <f>payesh!AV5</f>
        <v>0</v>
      </c>
      <c r="F47" s="398">
        <f>payesh!AV6</f>
        <v>0</v>
      </c>
      <c r="G47" s="398">
        <f>payesh!AV10</f>
        <v>0</v>
      </c>
      <c r="H47" s="398">
        <f>payesh!AV13</f>
        <v>0</v>
      </c>
      <c r="I47" s="399">
        <f>payesh!AV14</f>
        <v>0</v>
      </c>
      <c r="J47" s="398">
        <f>payesh!AV9</f>
        <v>0</v>
      </c>
      <c r="K47" s="398">
        <f>payesh!AV18</f>
        <v>0</v>
      </c>
      <c r="L47" s="398">
        <f>payesh!AV8</f>
        <v>0</v>
      </c>
      <c r="M47" s="398">
        <f>payesh!AV46</f>
        <v>0</v>
      </c>
      <c r="N47" s="399">
        <f>payesh!AV17</f>
        <v>0</v>
      </c>
      <c r="O47" s="398">
        <f>payesh!AV16</f>
        <v>0</v>
      </c>
      <c r="P47" s="398">
        <f>payesh!AV19</f>
        <v>0</v>
      </c>
      <c r="Q47" s="398">
        <f>payesh!AV20</f>
        <v>0</v>
      </c>
      <c r="R47" s="398">
        <f>payesh!AV21</f>
        <v>0</v>
      </c>
      <c r="S47" s="398">
        <f>payesh!$AV$55</f>
        <v>0</v>
      </c>
      <c r="T47" s="414">
        <f>payesh!AV64</f>
        <v>0</v>
      </c>
      <c r="U47" s="398">
        <f>payesh!$AV$56</f>
        <v>0</v>
      </c>
      <c r="V47" s="398">
        <f>payesh!AV65</f>
        <v>0</v>
      </c>
      <c r="W47" s="398">
        <f>payesh!AV78</f>
        <v>0</v>
      </c>
      <c r="X47" s="398">
        <f>payesh!AV79</f>
        <v>0</v>
      </c>
      <c r="Y47" s="398">
        <f>payesh!$AV$83</f>
        <v>0</v>
      </c>
      <c r="Z47" s="398">
        <f>payesh!$AV$84</f>
        <v>0</v>
      </c>
      <c r="AA47" s="398">
        <f>payesh!AV86</f>
        <v>0</v>
      </c>
      <c r="AB47" s="398">
        <f>payesh!AV155</f>
        <v>0</v>
      </c>
      <c r="AC47" s="398">
        <f>payesh!AV157</f>
        <v>0</v>
      </c>
      <c r="AD47" s="398">
        <f>payesh!AV159</f>
        <v>0</v>
      </c>
      <c r="AE47" s="398">
        <f>payesh!AV161</f>
        <v>0</v>
      </c>
      <c r="AF47" s="398">
        <f>payesh!AV163</f>
        <v>0</v>
      </c>
      <c r="AG47" s="398">
        <f>payesh!AV165</f>
        <v>0</v>
      </c>
      <c r="AH47" s="398">
        <f>payesh!AV167</f>
        <v>0</v>
      </c>
      <c r="AI47" s="398">
        <f>payesh!AV169</f>
        <v>0</v>
      </c>
      <c r="AJ47" s="398">
        <f>payesh!AV171</f>
        <v>0</v>
      </c>
      <c r="AK47" s="401">
        <f>payesh!AV173</f>
        <v>0</v>
      </c>
    </row>
    <row r="48" spans="2:37" ht="18.75" thickBot="1" x14ac:dyDescent="0.3">
      <c r="B48" s="402">
        <f>payesh!AW7</f>
        <v>45</v>
      </c>
      <c r="C48" s="390">
        <f>payesh!AW3</f>
        <v>0</v>
      </c>
      <c r="D48" s="390">
        <f>payesh!AW4</f>
        <v>0</v>
      </c>
      <c r="E48" s="390">
        <f>payesh!AW5</f>
        <v>0</v>
      </c>
      <c r="F48" s="390">
        <f>payesh!AW6</f>
        <v>0</v>
      </c>
      <c r="G48" s="390">
        <f>payesh!AW10</f>
        <v>0</v>
      </c>
      <c r="H48" s="390">
        <f>payesh!AW13</f>
        <v>0</v>
      </c>
      <c r="I48" s="391">
        <f>payesh!AW14</f>
        <v>0</v>
      </c>
      <c r="J48" s="390">
        <f>payesh!AW9</f>
        <v>0</v>
      </c>
      <c r="K48" s="390">
        <f>payesh!AW18</f>
        <v>0</v>
      </c>
      <c r="L48" s="390">
        <f>payesh!AW8</f>
        <v>0</v>
      </c>
      <c r="M48" s="390">
        <f>payesh!AW46</f>
        <v>0</v>
      </c>
      <c r="N48" s="391">
        <f>payesh!AW17</f>
        <v>0</v>
      </c>
      <c r="O48" s="390">
        <f>payesh!AW16</f>
        <v>0</v>
      </c>
      <c r="P48" s="390">
        <f>payesh!AW19</f>
        <v>0</v>
      </c>
      <c r="Q48" s="390">
        <f>payesh!AW20</f>
        <v>0</v>
      </c>
      <c r="R48" s="390">
        <f>payesh!AW21</f>
        <v>0</v>
      </c>
      <c r="S48" s="390">
        <f>payesh!$AW$55</f>
        <v>0</v>
      </c>
      <c r="T48" s="413">
        <f>payesh!AW64</f>
        <v>0</v>
      </c>
      <c r="U48" s="390">
        <f>payesh!$AW$56</f>
        <v>0</v>
      </c>
      <c r="V48" s="390">
        <f>payesh!AW65</f>
        <v>0</v>
      </c>
      <c r="W48" s="390">
        <f>payesh!AW78</f>
        <v>0</v>
      </c>
      <c r="X48" s="390">
        <f>payesh!AW79</f>
        <v>0</v>
      </c>
      <c r="Y48" s="390">
        <f>payesh!$AW$83</f>
        <v>0</v>
      </c>
      <c r="Z48" s="390">
        <f>payesh!$AW$84</f>
        <v>0</v>
      </c>
      <c r="AA48" s="390">
        <f>payesh!AW86</f>
        <v>0</v>
      </c>
      <c r="AB48" s="390">
        <f>payesh!AW155</f>
        <v>0</v>
      </c>
      <c r="AC48" s="390">
        <f>payesh!AW157</f>
        <v>0</v>
      </c>
      <c r="AD48" s="390">
        <f>payesh!AW159</f>
        <v>0</v>
      </c>
      <c r="AE48" s="390">
        <f>payesh!AW161</f>
        <v>0</v>
      </c>
      <c r="AF48" s="390">
        <f>payesh!AW163</f>
        <v>0</v>
      </c>
      <c r="AG48" s="390">
        <f>payesh!AW165</f>
        <v>0</v>
      </c>
      <c r="AH48" s="390">
        <f>payesh!AW167</f>
        <v>0</v>
      </c>
      <c r="AI48" s="390">
        <f>payesh!AW169</f>
        <v>0</v>
      </c>
      <c r="AJ48" s="390">
        <f>payesh!AW171</f>
        <v>0</v>
      </c>
      <c r="AK48" s="393">
        <f>payesh!AW173</f>
        <v>0</v>
      </c>
    </row>
    <row r="49" spans="2:37" ht="18.75" thickBot="1" x14ac:dyDescent="0.3">
      <c r="B49" s="395">
        <f>payesh!AX7</f>
        <v>46</v>
      </c>
      <c r="C49" s="398">
        <f>payesh!AX3</f>
        <v>0</v>
      </c>
      <c r="D49" s="398">
        <f>payesh!AX4</f>
        <v>0</v>
      </c>
      <c r="E49" s="398">
        <f>payesh!AX5</f>
        <v>0</v>
      </c>
      <c r="F49" s="398">
        <f>payesh!AX6</f>
        <v>0</v>
      </c>
      <c r="G49" s="398">
        <f>payesh!AX10</f>
        <v>0</v>
      </c>
      <c r="H49" s="398">
        <f>payesh!AX13</f>
        <v>0</v>
      </c>
      <c r="I49" s="399">
        <f>payesh!AX14</f>
        <v>0</v>
      </c>
      <c r="J49" s="398">
        <f>payesh!AX9</f>
        <v>0</v>
      </c>
      <c r="K49" s="398">
        <f>payesh!AX18</f>
        <v>0</v>
      </c>
      <c r="L49" s="398">
        <f>payesh!AX8</f>
        <v>0</v>
      </c>
      <c r="M49" s="398">
        <f>payesh!AX46</f>
        <v>0</v>
      </c>
      <c r="N49" s="399">
        <f>payesh!AX17</f>
        <v>0</v>
      </c>
      <c r="O49" s="398">
        <f>payesh!AX16</f>
        <v>0</v>
      </c>
      <c r="P49" s="398">
        <f>payesh!AX19</f>
        <v>0</v>
      </c>
      <c r="Q49" s="398">
        <f>payesh!AX20</f>
        <v>0</v>
      </c>
      <c r="R49" s="398">
        <f>payesh!AX21</f>
        <v>0</v>
      </c>
      <c r="S49" s="398">
        <f>payesh!$AX$55</f>
        <v>0</v>
      </c>
      <c r="T49" s="414">
        <f>payesh!AX64</f>
        <v>0</v>
      </c>
      <c r="U49" s="398">
        <f>payesh!$AX$56</f>
        <v>0</v>
      </c>
      <c r="V49" s="398">
        <f>payesh!AX65</f>
        <v>0</v>
      </c>
      <c r="W49" s="398">
        <f>payesh!AX78</f>
        <v>0</v>
      </c>
      <c r="X49" s="398">
        <f>payesh!AX79</f>
        <v>0</v>
      </c>
      <c r="Y49" s="398">
        <f>payesh!$AX$83</f>
        <v>0</v>
      </c>
      <c r="Z49" s="398">
        <f>payesh!$AX$84</f>
        <v>0</v>
      </c>
      <c r="AA49" s="398">
        <f>payesh!AX86</f>
        <v>0</v>
      </c>
      <c r="AB49" s="398">
        <f>payesh!AX155</f>
        <v>0</v>
      </c>
      <c r="AC49" s="398">
        <f>payesh!AX157</f>
        <v>0</v>
      </c>
      <c r="AD49" s="398">
        <f>payesh!AX159</f>
        <v>0</v>
      </c>
      <c r="AE49" s="398">
        <f>payesh!AX161</f>
        <v>0</v>
      </c>
      <c r="AF49" s="398">
        <f>payesh!AX163</f>
        <v>0</v>
      </c>
      <c r="AG49" s="398">
        <f>payesh!AX165</f>
        <v>0</v>
      </c>
      <c r="AH49" s="398">
        <f>payesh!AX167</f>
        <v>0</v>
      </c>
      <c r="AI49" s="398">
        <f>payesh!AX169</f>
        <v>0</v>
      </c>
      <c r="AJ49" s="398">
        <f>payesh!AX171</f>
        <v>0</v>
      </c>
      <c r="AK49" s="401">
        <f>payesh!AX173</f>
        <v>0</v>
      </c>
    </row>
    <row r="50" spans="2:37" ht="18.75" thickBot="1" x14ac:dyDescent="0.3">
      <c r="B50" s="402">
        <f>payesh!AY7</f>
        <v>47</v>
      </c>
      <c r="C50" s="390">
        <f>payesh!AY3</f>
        <v>0</v>
      </c>
      <c r="D50" s="390">
        <f>payesh!AY4</f>
        <v>0</v>
      </c>
      <c r="E50" s="390">
        <f>payesh!AY5</f>
        <v>0</v>
      </c>
      <c r="F50" s="390">
        <f>payesh!AY6</f>
        <v>0</v>
      </c>
      <c r="G50" s="390">
        <f>payesh!AY10</f>
        <v>0</v>
      </c>
      <c r="H50" s="390">
        <f>payesh!AY13</f>
        <v>0</v>
      </c>
      <c r="I50" s="391">
        <f>payesh!AY14</f>
        <v>0</v>
      </c>
      <c r="J50" s="390">
        <f>payesh!AY9</f>
        <v>0</v>
      </c>
      <c r="K50" s="390">
        <f>payesh!AY18</f>
        <v>0</v>
      </c>
      <c r="L50" s="390">
        <f>payesh!AY8</f>
        <v>0</v>
      </c>
      <c r="M50" s="390">
        <f>payesh!AY46</f>
        <v>0</v>
      </c>
      <c r="N50" s="391">
        <f>payesh!AY17</f>
        <v>0</v>
      </c>
      <c r="O50" s="390">
        <f>payesh!AY16</f>
        <v>0</v>
      </c>
      <c r="P50" s="390">
        <f>payesh!AY19</f>
        <v>0</v>
      </c>
      <c r="Q50" s="390">
        <f>payesh!AY20</f>
        <v>0</v>
      </c>
      <c r="R50" s="390">
        <f>payesh!AY21</f>
        <v>0</v>
      </c>
      <c r="S50" s="390">
        <f>payesh!$AY$55</f>
        <v>0</v>
      </c>
      <c r="T50" s="413">
        <f>payesh!AY64</f>
        <v>0</v>
      </c>
      <c r="U50" s="390">
        <f>payesh!$AY$56</f>
        <v>0</v>
      </c>
      <c r="V50" s="390">
        <f>payesh!AY65</f>
        <v>0</v>
      </c>
      <c r="W50" s="390">
        <f>payesh!AY78</f>
        <v>0</v>
      </c>
      <c r="X50" s="390">
        <f>payesh!AY79</f>
        <v>0</v>
      </c>
      <c r="Y50" s="390">
        <f>payesh!$AY$83</f>
        <v>0</v>
      </c>
      <c r="Z50" s="390">
        <f>payesh!$AY$84</f>
        <v>0</v>
      </c>
      <c r="AA50" s="390">
        <f>payesh!AY86</f>
        <v>0</v>
      </c>
      <c r="AB50" s="390">
        <f>payesh!AY155</f>
        <v>0</v>
      </c>
      <c r="AC50" s="390">
        <f>payesh!AY157</f>
        <v>0</v>
      </c>
      <c r="AD50" s="390">
        <f>payesh!AY159</f>
        <v>0</v>
      </c>
      <c r="AE50" s="390">
        <f>payesh!AY161</f>
        <v>0</v>
      </c>
      <c r="AF50" s="390">
        <f>payesh!AY163</f>
        <v>0</v>
      </c>
      <c r="AG50" s="390">
        <f>payesh!AY165</f>
        <v>0</v>
      </c>
      <c r="AH50" s="390">
        <f>payesh!AY167</f>
        <v>0</v>
      </c>
      <c r="AI50" s="390">
        <f>payesh!AY169</f>
        <v>0</v>
      </c>
      <c r="AJ50" s="390">
        <f>payesh!AY171</f>
        <v>0</v>
      </c>
      <c r="AK50" s="393">
        <f>payesh!AY173</f>
        <v>0</v>
      </c>
    </row>
    <row r="51" spans="2:37" ht="18.75" thickBot="1" x14ac:dyDescent="0.3">
      <c r="B51" s="395">
        <f>payesh!AZ7</f>
        <v>48</v>
      </c>
      <c r="C51" s="398">
        <f>payesh!AZ3</f>
        <v>0</v>
      </c>
      <c r="D51" s="398">
        <f>payesh!AZ4</f>
        <v>0</v>
      </c>
      <c r="E51" s="398">
        <f>payesh!AZ5</f>
        <v>0</v>
      </c>
      <c r="F51" s="398">
        <f>payesh!AZ6</f>
        <v>0</v>
      </c>
      <c r="G51" s="398">
        <f>payesh!AZ10</f>
        <v>0</v>
      </c>
      <c r="H51" s="398">
        <f>payesh!AZ13</f>
        <v>0</v>
      </c>
      <c r="I51" s="399">
        <f>payesh!AZ14</f>
        <v>0</v>
      </c>
      <c r="J51" s="398">
        <f>payesh!AZ9</f>
        <v>0</v>
      </c>
      <c r="K51" s="398">
        <f>payesh!AZ18</f>
        <v>0</v>
      </c>
      <c r="L51" s="398">
        <f>payesh!AZ8</f>
        <v>0</v>
      </c>
      <c r="M51" s="398">
        <f>payesh!AZ46</f>
        <v>0</v>
      </c>
      <c r="N51" s="399">
        <f>payesh!AZ17</f>
        <v>0</v>
      </c>
      <c r="O51" s="398">
        <f>payesh!AZ16</f>
        <v>0</v>
      </c>
      <c r="P51" s="398">
        <f>payesh!AZ19</f>
        <v>0</v>
      </c>
      <c r="Q51" s="398">
        <f>payesh!AZ20</f>
        <v>0</v>
      </c>
      <c r="R51" s="398">
        <f>payesh!AZ21</f>
        <v>0</v>
      </c>
      <c r="S51" s="398">
        <f>payesh!$AZ$55</f>
        <v>0</v>
      </c>
      <c r="T51" s="414">
        <f>payesh!AZ64</f>
        <v>0</v>
      </c>
      <c r="U51" s="398">
        <f>payesh!$AZ$56</f>
        <v>0</v>
      </c>
      <c r="V51" s="398">
        <f>payesh!AZ65</f>
        <v>0</v>
      </c>
      <c r="W51" s="398">
        <f>payesh!AZ78</f>
        <v>0</v>
      </c>
      <c r="X51" s="398">
        <f>payesh!AZ79</f>
        <v>0</v>
      </c>
      <c r="Y51" s="398">
        <f>payesh!$AZ$83</f>
        <v>0</v>
      </c>
      <c r="Z51" s="398">
        <f>payesh!$AZ$84</f>
        <v>0</v>
      </c>
      <c r="AA51" s="398">
        <f>payesh!AZ86</f>
        <v>0</v>
      </c>
      <c r="AB51" s="398">
        <f>payesh!AZ155</f>
        <v>0</v>
      </c>
      <c r="AC51" s="398">
        <f>payesh!AZ157</f>
        <v>0</v>
      </c>
      <c r="AD51" s="398">
        <f>payesh!AZ159</f>
        <v>0</v>
      </c>
      <c r="AE51" s="398">
        <f>payesh!AZ161</f>
        <v>0</v>
      </c>
      <c r="AF51" s="398">
        <f>payesh!AZ163</f>
        <v>0</v>
      </c>
      <c r="AG51" s="398">
        <f>payesh!AZ165</f>
        <v>0</v>
      </c>
      <c r="AH51" s="398">
        <f>payesh!AZ167</f>
        <v>0</v>
      </c>
      <c r="AI51" s="398">
        <f>payesh!AZ169</f>
        <v>0</v>
      </c>
      <c r="AJ51" s="398">
        <f>payesh!AZ171</f>
        <v>0</v>
      </c>
      <c r="AK51" s="401">
        <f>payesh!AZ173</f>
        <v>0</v>
      </c>
    </row>
    <row r="52" spans="2:37" ht="18.75" thickBot="1" x14ac:dyDescent="0.3">
      <c r="B52" s="402">
        <f>payesh!BA7</f>
        <v>49</v>
      </c>
      <c r="C52" s="390">
        <f>payesh!BA3</f>
        <v>0</v>
      </c>
      <c r="D52" s="390">
        <f>payesh!BA4</f>
        <v>0</v>
      </c>
      <c r="E52" s="390">
        <f>payesh!BA5</f>
        <v>0</v>
      </c>
      <c r="F52" s="390">
        <f>payesh!BA6</f>
        <v>0</v>
      </c>
      <c r="G52" s="390">
        <f>payesh!BA10</f>
        <v>0</v>
      </c>
      <c r="H52" s="390">
        <f>payesh!BA13</f>
        <v>0</v>
      </c>
      <c r="I52" s="391">
        <f>payesh!BA14</f>
        <v>0</v>
      </c>
      <c r="J52" s="390">
        <f>payesh!BA9</f>
        <v>0</v>
      </c>
      <c r="K52" s="390">
        <f>payesh!BA18</f>
        <v>0</v>
      </c>
      <c r="L52" s="390">
        <f>payesh!BA8</f>
        <v>0</v>
      </c>
      <c r="M52" s="390">
        <f>payesh!BA46</f>
        <v>0</v>
      </c>
      <c r="N52" s="391">
        <f>payesh!BA17</f>
        <v>0</v>
      </c>
      <c r="O52" s="390">
        <f>payesh!BA16</f>
        <v>0</v>
      </c>
      <c r="P52" s="390">
        <f>payesh!BA19</f>
        <v>0</v>
      </c>
      <c r="Q52" s="390">
        <f>payesh!BA20</f>
        <v>0</v>
      </c>
      <c r="R52" s="390">
        <f>payesh!BA21</f>
        <v>0</v>
      </c>
      <c r="S52" s="390">
        <f>payesh!$BA$55</f>
        <v>0</v>
      </c>
      <c r="T52" s="413">
        <f>payesh!BA64</f>
        <v>0</v>
      </c>
      <c r="U52" s="390">
        <f>payesh!$BA$56</f>
        <v>0</v>
      </c>
      <c r="V52" s="390">
        <f>payesh!BA65</f>
        <v>0</v>
      </c>
      <c r="W52" s="390">
        <f>payesh!BA78</f>
        <v>0</v>
      </c>
      <c r="X52" s="390">
        <f>payesh!BA79</f>
        <v>0</v>
      </c>
      <c r="Y52" s="390">
        <f>payesh!$BA$83</f>
        <v>0</v>
      </c>
      <c r="Z52" s="390">
        <f>payesh!$BA$84</f>
        <v>0</v>
      </c>
      <c r="AA52" s="390">
        <f>payesh!BA86</f>
        <v>0</v>
      </c>
      <c r="AB52" s="390">
        <f>payesh!BA155</f>
        <v>0</v>
      </c>
      <c r="AC52" s="390">
        <f>payesh!BA157</f>
        <v>0</v>
      </c>
      <c r="AD52" s="390">
        <f>payesh!BA159</f>
        <v>0</v>
      </c>
      <c r="AE52" s="390">
        <f>payesh!BA161</f>
        <v>0</v>
      </c>
      <c r="AF52" s="390">
        <f>payesh!BA163</f>
        <v>0</v>
      </c>
      <c r="AG52" s="390">
        <f>payesh!BA165</f>
        <v>0</v>
      </c>
      <c r="AH52" s="390">
        <f>payesh!BA167</f>
        <v>0</v>
      </c>
      <c r="AI52" s="390">
        <f>payesh!BA169</f>
        <v>0</v>
      </c>
      <c r="AJ52" s="390">
        <f>payesh!BA171</f>
        <v>0</v>
      </c>
      <c r="AK52" s="393">
        <f>payesh!BA173</f>
        <v>0</v>
      </c>
    </row>
    <row r="53" spans="2:37" ht="18.75" thickBot="1" x14ac:dyDescent="0.3">
      <c r="B53" s="395">
        <f>payesh!BB7</f>
        <v>50</v>
      </c>
      <c r="C53" s="398">
        <f>payesh!BB3</f>
        <v>0</v>
      </c>
      <c r="D53" s="398">
        <f>payesh!BB4</f>
        <v>0</v>
      </c>
      <c r="E53" s="398">
        <f>payesh!BB5</f>
        <v>0</v>
      </c>
      <c r="F53" s="398">
        <f>payesh!BB6</f>
        <v>0</v>
      </c>
      <c r="G53" s="398">
        <f>payesh!BB10</f>
        <v>0</v>
      </c>
      <c r="H53" s="398">
        <f>payesh!BB13</f>
        <v>0</v>
      </c>
      <c r="I53" s="399">
        <f>payesh!BB14</f>
        <v>0</v>
      </c>
      <c r="J53" s="398">
        <f>payesh!BB9</f>
        <v>0</v>
      </c>
      <c r="K53" s="398">
        <f>payesh!BB18</f>
        <v>0</v>
      </c>
      <c r="L53" s="398">
        <f>payesh!BB8</f>
        <v>0</v>
      </c>
      <c r="M53" s="398">
        <f>payesh!BB46</f>
        <v>0</v>
      </c>
      <c r="N53" s="399">
        <f>payesh!BB17</f>
        <v>0</v>
      </c>
      <c r="O53" s="398">
        <f>payesh!BB16</f>
        <v>0</v>
      </c>
      <c r="P53" s="398">
        <f>payesh!BB19</f>
        <v>0</v>
      </c>
      <c r="Q53" s="398">
        <f>payesh!BB20</f>
        <v>0</v>
      </c>
      <c r="R53" s="398">
        <f>payesh!BB21</f>
        <v>0</v>
      </c>
      <c r="S53" s="398">
        <f>payesh!$BB$55</f>
        <v>0</v>
      </c>
      <c r="T53" s="414">
        <f>payesh!BB64</f>
        <v>0</v>
      </c>
      <c r="U53" s="398">
        <f>payesh!$BB$56</f>
        <v>0</v>
      </c>
      <c r="V53" s="398">
        <f>payesh!BB65</f>
        <v>0</v>
      </c>
      <c r="W53" s="398">
        <f>payesh!BB78</f>
        <v>0</v>
      </c>
      <c r="X53" s="398">
        <f>payesh!BB79</f>
        <v>0</v>
      </c>
      <c r="Y53" s="398">
        <f>payesh!$BB$83</f>
        <v>0</v>
      </c>
      <c r="Z53" s="398">
        <f>payesh!$BB$84</f>
        <v>0</v>
      </c>
      <c r="AA53" s="398">
        <f>payesh!BB86</f>
        <v>0</v>
      </c>
      <c r="AB53" s="398">
        <f>payesh!BB155</f>
        <v>0</v>
      </c>
      <c r="AC53" s="398">
        <f>payesh!BB157</f>
        <v>0</v>
      </c>
      <c r="AD53" s="398">
        <f>payesh!BB159</f>
        <v>0</v>
      </c>
      <c r="AE53" s="398">
        <f>payesh!BB161</f>
        <v>0</v>
      </c>
      <c r="AF53" s="398">
        <f>payesh!BB163</f>
        <v>0</v>
      </c>
      <c r="AG53" s="398">
        <f>payesh!BB165</f>
        <v>0</v>
      </c>
      <c r="AH53" s="398">
        <f>payesh!BB167</f>
        <v>0</v>
      </c>
      <c r="AI53" s="398">
        <f>payesh!BB169</f>
        <v>0</v>
      </c>
      <c r="AJ53" s="398">
        <f>payesh!BB171</f>
        <v>0</v>
      </c>
      <c r="AK53" s="401">
        <f>payesh!BB173</f>
        <v>0</v>
      </c>
    </row>
    <row r="54" spans="2:37" ht="18.75" thickBot="1" x14ac:dyDescent="0.3">
      <c r="B54" s="402">
        <f>payesh!BC7</f>
        <v>51</v>
      </c>
      <c r="C54" s="390">
        <f>payesh!BC3</f>
        <v>0</v>
      </c>
      <c r="D54" s="390">
        <f>payesh!BC4</f>
        <v>0</v>
      </c>
      <c r="E54" s="390">
        <f>payesh!BC5</f>
        <v>0</v>
      </c>
      <c r="F54" s="390">
        <f>payesh!BC6</f>
        <v>0</v>
      </c>
      <c r="G54" s="390">
        <f>payesh!BC10</f>
        <v>0</v>
      </c>
      <c r="H54" s="390">
        <f>payesh!BC13</f>
        <v>0</v>
      </c>
      <c r="I54" s="391">
        <f>payesh!BC14</f>
        <v>0</v>
      </c>
      <c r="J54" s="390">
        <f>payesh!BC9</f>
        <v>0</v>
      </c>
      <c r="K54" s="390">
        <f>payesh!BC18</f>
        <v>0</v>
      </c>
      <c r="L54" s="390">
        <f>payesh!BC8</f>
        <v>0</v>
      </c>
      <c r="M54" s="390">
        <f>payesh!BC46</f>
        <v>0</v>
      </c>
      <c r="N54" s="391">
        <f>payesh!BC17</f>
        <v>0</v>
      </c>
      <c r="O54" s="390">
        <f>payesh!BC16</f>
        <v>0</v>
      </c>
      <c r="P54" s="390">
        <f>payesh!BC19</f>
        <v>0</v>
      </c>
      <c r="Q54" s="390">
        <f>payesh!BC20</f>
        <v>0</v>
      </c>
      <c r="R54" s="390">
        <f>payesh!BC21</f>
        <v>0</v>
      </c>
      <c r="S54" s="390">
        <f>payesh!$BC$55</f>
        <v>0</v>
      </c>
      <c r="T54" s="413">
        <f>payesh!BC64</f>
        <v>0</v>
      </c>
      <c r="U54" s="390">
        <f>payesh!$BC$56</f>
        <v>0</v>
      </c>
      <c r="V54" s="390">
        <f>payesh!BC65</f>
        <v>0</v>
      </c>
      <c r="W54" s="390">
        <f>payesh!BC78</f>
        <v>0</v>
      </c>
      <c r="X54" s="390">
        <f>payesh!BC79</f>
        <v>0</v>
      </c>
      <c r="Y54" s="390">
        <f>payesh!$BC$83</f>
        <v>0</v>
      </c>
      <c r="Z54" s="390">
        <f>payesh!$BC$84</f>
        <v>0</v>
      </c>
      <c r="AA54" s="390">
        <f>payesh!BC86</f>
        <v>0</v>
      </c>
      <c r="AB54" s="390">
        <f>payesh!BC155</f>
        <v>0</v>
      </c>
      <c r="AC54" s="390">
        <f>payesh!BC157</f>
        <v>0</v>
      </c>
      <c r="AD54" s="390">
        <f>payesh!BC159</f>
        <v>0</v>
      </c>
      <c r="AE54" s="390">
        <f>payesh!BC161</f>
        <v>0</v>
      </c>
      <c r="AF54" s="390">
        <f>payesh!BC163</f>
        <v>0</v>
      </c>
      <c r="AG54" s="390">
        <f>payesh!BC165</f>
        <v>0</v>
      </c>
      <c r="AH54" s="390">
        <f>payesh!BC167</f>
        <v>0</v>
      </c>
      <c r="AI54" s="390">
        <f>payesh!BC169</f>
        <v>0</v>
      </c>
      <c r="AJ54" s="390">
        <f>payesh!BC171</f>
        <v>0</v>
      </c>
      <c r="AK54" s="393">
        <f>payesh!BC173</f>
        <v>0</v>
      </c>
    </row>
    <row r="55" spans="2:37" ht="18.75" thickBot="1" x14ac:dyDescent="0.3">
      <c r="B55" s="395">
        <f>payesh!BD7</f>
        <v>52</v>
      </c>
      <c r="C55" s="398">
        <f>payesh!BD3</f>
        <v>0</v>
      </c>
      <c r="D55" s="398">
        <f>payesh!BD4</f>
        <v>0</v>
      </c>
      <c r="E55" s="398">
        <f>payesh!BD5</f>
        <v>0</v>
      </c>
      <c r="F55" s="398">
        <f>payesh!BD6</f>
        <v>0</v>
      </c>
      <c r="G55" s="398">
        <f>payesh!BD10</f>
        <v>0</v>
      </c>
      <c r="H55" s="398">
        <f>payesh!BD13</f>
        <v>0</v>
      </c>
      <c r="I55" s="399">
        <f>payesh!BD14</f>
        <v>0</v>
      </c>
      <c r="J55" s="398">
        <f>payesh!BD9</f>
        <v>0</v>
      </c>
      <c r="K55" s="398">
        <f>payesh!BD18</f>
        <v>0</v>
      </c>
      <c r="L55" s="398">
        <f>payesh!BD8</f>
        <v>0</v>
      </c>
      <c r="M55" s="398">
        <f>payesh!BD46</f>
        <v>0</v>
      </c>
      <c r="N55" s="399">
        <f>payesh!BD17</f>
        <v>0</v>
      </c>
      <c r="O55" s="398">
        <f>payesh!BD16</f>
        <v>0</v>
      </c>
      <c r="P55" s="398">
        <f>payesh!BD19</f>
        <v>0</v>
      </c>
      <c r="Q55" s="398">
        <f>payesh!BD20</f>
        <v>0</v>
      </c>
      <c r="R55" s="398">
        <f>payesh!BD21</f>
        <v>0</v>
      </c>
      <c r="S55" s="398">
        <f>payesh!$BD$55</f>
        <v>0</v>
      </c>
      <c r="T55" s="414">
        <f>payesh!BD64</f>
        <v>0</v>
      </c>
      <c r="U55" s="398">
        <f>payesh!$BD$56</f>
        <v>0</v>
      </c>
      <c r="V55" s="398">
        <f>payesh!BD65</f>
        <v>0</v>
      </c>
      <c r="W55" s="398">
        <f>payesh!BD78</f>
        <v>0</v>
      </c>
      <c r="X55" s="398">
        <f>payesh!BD79</f>
        <v>0</v>
      </c>
      <c r="Y55" s="398">
        <f>payesh!$BD$83</f>
        <v>0</v>
      </c>
      <c r="Z55" s="398">
        <f>payesh!$BD$84</f>
        <v>0</v>
      </c>
      <c r="AA55" s="398">
        <f>payesh!BD86</f>
        <v>0</v>
      </c>
      <c r="AB55" s="398">
        <f>payesh!BD155</f>
        <v>0</v>
      </c>
      <c r="AC55" s="398">
        <f>payesh!BD157</f>
        <v>0</v>
      </c>
      <c r="AD55" s="398">
        <f>payesh!BD159</f>
        <v>0</v>
      </c>
      <c r="AE55" s="398">
        <f>payesh!BD161</f>
        <v>0</v>
      </c>
      <c r="AF55" s="398">
        <f>payesh!BD163</f>
        <v>0</v>
      </c>
      <c r="AG55" s="398">
        <f>payesh!BD165</f>
        <v>0</v>
      </c>
      <c r="AH55" s="398">
        <f>payesh!BD167</f>
        <v>0</v>
      </c>
      <c r="AI55" s="398">
        <f>payesh!BD169</f>
        <v>0</v>
      </c>
      <c r="AJ55" s="398">
        <f>payesh!BD171</f>
        <v>0</v>
      </c>
      <c r="AK55" s="401">
        <f>payesh!BD173</f>
        <v>0</v>
      </c>
    </row>
    <row r="56" spans="2:37" ht="18.75" thickBot="1" x14ac:dyDescent="0.3">
      <c r="B56" s="402">
        <f>payesh!BE7</f>
        <v>53</v>
      </c>
      <c r="C56" s="390">
        <f>payesh!BE3</f>
        <v>0</v>
      </c>
      <c r="D56" s="390">
        <f>payesh!BE4</f>
        <v>0</v>
      </c>
      <c r="E56" s="390">
        <f>payesh!BE5</f>
        <v>0</v>
      </c>
      <c r="F56" s="390">
        <f>payesh!BE6</f>
        <v>0</v>
      </c>
      <c r="G56" s="390">
        <f>payesh!BE10</f>
        <v>0</v>
      </c>
      <c r="H56" s="390">
        <f>payesh!BE13</f>
        <v>0</v>
      </c>
      <c r="I56" s="391">
        <f>payesh!BE14</f>
        <v>0</v>
      </c>
      <c r="J56" s="390">
        <f>payesh!BE9</f>
        <v>0</v>
      </c>
      <c r="K56" s="390">
        <f>payesh!BE18</f>
        <v>0</v>
      </c>
      <c r="L56" s="390">
        <f>payesh!BE8</f>
        <v>0</v>
      </c>
      <c r="M56" s="390">
        <f>payesh!BE46</f>
        <v>0</v>
      </c>
      <c r="N56" s="391">
        <f>payesh!BE17</f>
        <v>0</v>
      </c>
      <c r="O56" s="390">
        <f>payesh!BE16</f>
        <v>0</v>
      </c>
      <c r="P56" s="390">
        <f>payesh!BE19</f>
        <v>0</v>
      </c>
      <c r="Q56" s="390">
        <f>payesh!BE20</f>
        <v>0</v>
      </c>
      <c r="R56" s="390">
        <f>payesh!BE21</f>
        <v>0</v>
      </c>
      <c r="S56" s="390">
        <f>payesh!$BE$55</f>
        <v>0</v>
      </c>
      <c r="T56" s="413">
        <f>payesh!BE64</f>
        <v>0</v>
      </c>
      <c r="U56" s="390">
        <f>payesh!$BE$56</f>
        <v>0</v>
      </c>
      <c r="V56" s="390">
        <f>payesh!BE65</f>
        <v>0</v>
      </c>
      <c r="W56" s="390">
        <f>payesh!BE78</f>
        <v>0</v>
      </c>
      <c r="X56" s="390">
        <f>payesh!BE79</f>
        <v>0</v>
      </c>
      <c r="Y56" s="390">
        <f>payesh!$BE$83</f>
        <v>0</v>
      </c>
      <c r="Z56" s="390">
        <f>payesh!$BE$84</f>
        <v>0</v>
      </c>
      <c r="AA56" s="390">
        <f>payesh!BE86</f>
        <v>0</v>
      </c>
      <c r="AB56" s="390">
        <f>payesh!BE155</f>
        <v>0</v>
      </c>
      <c r="AC56" s="390">
        <f>payesh!BE157</f>
        <v>0</v>
      </c>
      <c r="AD56" s="390">
        <f>payesh!BE159</f>
        <v>0</v>
      </c>
      <c r="AE56" s="390">
        <f>payesh!BE161</f>
        <v>0</v>
      </c>
      <c r="AF56" s="390">
        <f>payesh!BE163</f>
        <v>0</v>
      </c>
      <c r="AG56" s="390">
        <f>payesh!BE165</f>
        <v>0</v>
      </c>
      <c r="AH56" s="390">
        <f>payesh!BE167</f>
        <v>0</v>
      </c>
      <c r="AI56" s="390">
        <f>payesh!BE169</f>
        <v>0</v>
      </c>
      <c r="AJ56" s="390">
        <f>payesh!BE171</f>
        <v>0</v>
      </c>
      <c r="AK56" s="393">
        <f>payesh!BE173</f>
        <v>0</v>
      </c>
    </row>
    <row r="57" spans="2:37" ht="18.75" thickBot="1" x14ac:dyDescent="0.3">
      <c r="B57" s="395">
        <f>payesh!BF7</f>
        <v>54</v>
      </c>
      <c r="C57" s="398">
        <f>payesh!BF3</f>
        <v>0</v>
      </c>
      <c r="D57" s="398">
        <f>payesh!BF4</f>
        <v>0</v>
      </c>
      <c r="E57" s="398">
        <f>payesh!BF5</f>
        <v>0</v>
      </c>
      <c r="F57" s="398">
        <f>payesh!BF6</f>
        <v>0</v>
      </c>
      <c r="G57" s="398">
        <f>payesh!BF10</f>
        <v>0</v>
      </c>
      <c r="H57" s="398">
        <f>payesh!BF13</f>
        <v>0</v>
      </c>
      <c r="I57" s="399">
        <f>payesh!BF14</f>
        <v>0</v>
      </c>
      <c r="J57" s="398">
        <f>payesh!BF9</f>
        <v>0</v>
      </c>
      <c r="K57" s="398">
        <f>payesh!BF18</f>
        <v>0</v>
      </c>
      <c r="L57" s="398">
        <f>payesh!BF8</f>
        <v>0</v>
      </c>
      <c r="M57" s="398">
        <f>payesh!BF46</f>
        <v>0</v>
      </c>
      <c r="N57" s="399">
        <f>payesh!BF17</f>
        <v>0</v>
      </c>
      <c r="O57" s="398">
        <f>payesh!BF16</f>
        <v>0</v>
      </c>
      <c r="P57" s="398">
        <f>payesh!BF19</f>
        <v>0</v>
      </c>
      <c r="Q57" s="398">
        <f>payesh!BF20</f>
        <v>0</v>
      </c>
      <c r="R57" s="398">
        <f>payesh!BF21</f>
        <v>0</v>
      </c>
      <c r="S57" s="398">
        <f>payesh!$BF$55</f>
        <v>0</v>
      </c>
      <c r="T57" s="414">
        <f>payesh!BF64</f>
        <v>0</v>
      </c>
      <c r="U57" s="398">
        <f>payesh!$BF$56</f>
        <v>0</v>
      </c>
      <c r="V57" s="398">
        <f>payesh!BF65</f>
        <v>0</v>
      </c>
      <c r="W57" s="398">
        <f>payesh!BF78</f>
        <v>0</v>
      </c>
      <c r="X57" s="398">
        <f>payesh!BF79</f>
        <v>0</v>
      </c>
      <c r="Y57" s="398">
        <f>payesh!$BF$83</f>
        <v>0</v>
      </c>
      <c r="Z57" s="398">
        <f>payesh!$BF$84</f>
        <v>0</v>
      </c>
      <c r="AA57" s="398">
        <f>payesh!BF86</f>
        <v>0</v>
      </c>
      <c r="AB57" s="398">
        <f>payesh!BF155</f>
        <v>0</v>
      </c>
      <c r="AC57" s="398">
        <f>payesh!BF157</f>
        <v>0</v>
      </c>
      <c r="AD57" s="398">
        <f>payesh!BF159</f>
        <v>0</v>
      </c>
      <c r="AE57" s="398">
        <f>payesh!BF161</f>
        <v>0</v>
      </c>
      <c r="AF57" s="398">
        <f>payesh!BF163</f>
        <v>0</v>
      </c>
      <c r="AG57" s="398">
        <f>payesh!BF165</f>
        <v>0</v>
      </c>
      <c r="AH57" s="398">
        <f>payesh!BF167</f>
        <v>0</v>
      </c>
      <c r="AI57" s="398">
        <f>payesh!BF169</f>
        <v>0</v>
      </c>
      <c r="AJ57" s="398">
        <f>payesh!BF171</f>
        <v>0</v>
      </c>
      <c r="AK57" s="401">
        <f>payesh!BF173</f>
        <v>0</v>
      </c>
    </row>
    <row r="58" spans="2:37" ht="18.75" thickBot="1" x14ac:dyDescent="0.3">
      <c r="B58" s="402">
        <f>payesh!BG7</f>
        <v>55</v>
      </c>
      <c r="C58" s="390">
        <f>payesh!BG3</f>
        <v>0</v>
      </c>
      <c r="D58" s="390">
        <f>payesh!BG4</f>
        <v>0</v>
      </c>
      <c r="E58" s="390">
        <f>payesh!BG5</f>
        <v>0</v>
      </c>
      <c r="F58" s="390">
        <f>payesh!BG6</f>
        <v>0</v>
      </c>
      <c r="G58" s="390">
        <f>payesh!BG10</f>
        <v>0</v>
      </c>
      <c r="H58" s="390">
        <f>payesh!BG13</f>
        <v>0</v>
      </c>
      <c r="I58" s="391">
        <f>payesh!BG14</f>
        <v>0</v>
      </c>
      <c r="J58" s="390">
        <f>payesh!BG9</f>
        <v>0</v>
      </c>
      <c r="K58" s="390">
        <f>payesh!BG18</f>
        <v>0</v>
      </c>
      <c r="L58" s="390">
        <f>payesh!BG8</f>
        <v>0</v>
      </c>
      <c r="M58" s="390">
        <f>payesh!BG46</f>
        <v>0</v>
      </c>
      <c r="N58" s="391">
        <f>payesh!BG17</f>
        <v>0</v>
      </c>
      <c r="O58" s="390">
        <f>payesh!BG16</f>
        <v>0</v>
      </c>
      <c r="P58" s="390">
        <f>payesh!BG19</f>
        <v>0</v>
      </c>
      <c r="Q58" s="390">
        <f>payesh!BG20</f>
        <v>0</v>
      </c>
      <c r="R58" s="390">
        <f>payesh!BG21</f>
        <v>0</v>
      </c>
      <c r="S58" s="390">
        <f>payesh!$BG$55</f>
        <v>0</v>
      </c>
      <c r="T58" s="413">
        <f>payesh!BG64</f>
        <v>0</v>
      </c>
      <c r="U58" s="390">
        <f>payesh!$BG$56</f>
        <v>0</v>
      </c>
      <c r="V58" s="390">
        <f>payesh!BG65</f>
        <v>0</v>
      </c>
      <c r="W58" s="390">
        <f>payesh!BG78</f>
        <v>0</v>
      </c>
      <c r="X58" s="390">
        <f>payesh!BG79</f>
        <v>0</v>
      </c>
      <c r="Y58" s="390">
        <f>payesh!$BG$83</f>
        <v>0</v>
      </c>
      <c r="Z58" s="390">
        <f>payesh!$BG$84</f>
        <v>0</v>
      </c>
      <c r="AA58" s="390">
        <f>payesh!BG86</f>
        <v>0</v>
      </c>
      <c r="AB58" s="390">
        <f>payesh!BG155</f>
        <v>0</v>
      </c>
      <c r="AC58" s="390">
        <f>payesh!BG157</f>
        <v>0</v>
      </c>
      <c r="AD58" s="390">
        <f>payesh!BG159</f>
        <v>0</v>
      </c>
      <c r="AE58" s="390">
        <f>payesh!BG161</f>
        <v>0</v>
      </c>
      <c r="AF58" s="390">
        <f>payesh!BG163</f>
        <v>0</v>
      </c>
      <c r="AG58" s="390">
        <f>payesh!BG165</f>
        <v>0</v>
      </c>
      <c r="AH58" s="390">
        <f>payesh!BG167</f>
        <v>0</v>
      </c>
      <c r="AI58" s="390">
        <f>payesh!BG169</f>
        <v>0</v>
      </c>
      <c r="AJ58" s="390">
        <f>payesh!BG171</f>
        <v>0</v>
      </c>
      <c r="AK58" s="393">
        <f>payesh!BG173</f>
        <v>0</v>
      </c>
    </row>
    <row r="59" spans="2:37" ht="18.75" thickBot="1" x14ac:dyDescent="0.3">
      <c r="B59" s="395">
        <f>payesh!BH7</f>
        <v>56</v>
      </c>
      <c r="C59" s="398">
        <f>payesh!BH3</f>
        <v>0</v>
      </c>
      <c r="D59" s="398">
        <f>payesh!BH4</f>
        <v>0</v>
      </c>
      <c r="E59" s="398">
        <f>payesh!BH5</f>
        <v>0</v>
      </c>
      <c r="F59" s="398">
        <f>payesh!BH6</f>
        <v>0</v>
      </c>
      <c r="G59" s="398">
        <f>payesh!BH10</f>
        <v>0</v>
      </c>
      <c r="H59" s="398">
        <f>payesh!BH13</f>
        <v>0</v>
      </c>
      <c r="I59" s="399">
        <f>payesh!BH14</f>
        <v>0</v>
      </c>
      <c r="J59" s="398">
        <f>payesh!BH9</f>
        <v>0</v>
      </c>
      <c r="K59" s="398">
        <f>payesh!BH18</f>
        <v>0</v>
      </c>
      <c r="L59" s="398">
        <f>payesh!BH8</f>
        <v>0</v>
      </c>
      <c r="M59" s="398">
        <f>payesh!BH46</f>
        <v>0</v>
      </c>
      <c r="N59" s="399">
        <f>payesh!BH17</f>
        <v>0</v>
      </c>
      <c r="O59" s="398">
        <f>payesh!BH16</f>
        <v>0</v>
      </c>
      <c r="P59" s="398">
        <f>payesh!BH19</f>
        <v>0</v>
      </c>
      <c r="Q59" s="398">
        <f>payesh!BH20</f>
        <v>0</v>
      </c>
      <c r="R59" s="398">
        <f>payesh!BH21</f>
        <v>0</v>
      </c>
      <c r="S59" s="398">
        <f>payesh!$BH$55</f>
        <v>0</v>
      </c>
      <c r="T59" s="414">
        <f>payesh!BH64</f>
        <v>0</v>
      </c>
      <c r="U59" s="398">
        <f>payesh!$BH$56</f>
        <v>0</v>
      </c>
      <c r="V59" s="398">
        <f>payesh!BH65</f>
        <v>0</v>
      </c>
      <c r="W59" s="398">
        <f>payesh!BH78</f>
        <v>0</v>
      </c>
      <c r="X59" s="398">
        <f>payesh!BH79</f>
        <v>0</v>
      </c>
      <c r="Y59" s="398">
        <f>payesh!$BH$83</f>
        <v>0</v>
      </c>
      <c r="Z59" s="398">
        <f>payesh!$BH$84</f>
        <v>0</v>
      </c>
      <c r="AA59" s="398">
        <f>payesh!BH86</f>
        <v>0</v>
      </c>
      <c r="AB59" s="398">
        <f>payesh!BH155</f>
        <v>0</v>
      </c>
      <c r="AC59" s="398">
        <f>payesh!BH157</f>
        <v>0</v>
      </c>
      <c r="AD59" s="398">
        <f>payesh!BH159</f>
        <v>0</v>
      </c>
      <c r="AE59" s="398">
        <f>payesh!BH161</f>
        <v>0</v>
      </c>
      <c r="AF59" s="398">
        <f>payesh!BH163</f>
        <v>0</v>
      </c>
      <c r="AG59" s="398">
        <f>payesh!BH165</f>
        <v>0</v>
      </c>
      <c r="AH59" s="398">
        <f>payesh!BH167</f>
        <v>0</v>
      </c>
      <c r="AI59" s="398">
        <f>payesh!BH169</f>
        <v>0</v>
      </c>
      <c r="AJ59" s="398">
        <f>payesh!BH171</f>
        <v>0</v>
      </c>
      <c r="AK59" s="401">
        <f>payesh!BH173</f>
        <v>0</v>
      </c>
    </row>
    <row r="60" spans="2:37" ht="18.75" thickBot="1" x14ac:dyDescent="0.3">
      <c r="B60" s="402">
        <f>payesh!BI7</f>
        <v>57</v>
      </c>
      <c r="C60" s="390">
        <f>payesh!BI3</f>
        <v>0</v>
      </c>
      <c r="D60" s="390">
        <f>payesh!BI4</f>
        <v>0</v>
      </c>
      <c r="E60" s="390">
        <f>payesh!BI5</f>
        <v>0</v>
      </c>
      <c r="F60" s="390">
        <f>payesh!BI6</f>
        <v>0</v>
      </c>
      <c r="G60" s="390">
        <f>payesh!BI10</f>
        <v>0</v>
      </c>
      <c r="H60" s="390">
        <f>payesh!BI13</f>
        <v>0</v>
      </c>
      <c r="I60" s="391">
        <f>payesh!BI14</f>
        <v>0</v>
      </c>
      <c r="J60" s="390">
        <f>payesh!BI9</f>
        <v>0</v>
      </c>
      <c r="K60" s="390">
        <f>payesh!BI18</f>
        <v>0</v>
      </c>
      <c r="L60" s="390">
        <f>payesh!BI8</f>
        <v>0</v>
      </c>
      <c r="M60" s="390">
        <f>payesh!BI46</f>
        <v>0</v>
      </c>
      <c r="N60" s="391">
        <f>payesh!BI17</f>
        <v>0</v>
      </c>
      <c r="O60" s="390">
        <f>payesh!BI16</f>
        <v>0</v>
      </c>
      <c r="P60" s="390">
        <f>payesh!BI19</f>
        <v>0</v>
      </c>
      <c r="Q60" s="390">
        <f>payesh!BI20</f>
        <v>0</v>
      </c>
      <c r="R60" s="390">
        <f>payesh!BI21</f>
        <v>0</v>
      </c>
      <c r="S60" s="390">
        <f>payesh!$BI$55</f>
        <v>0</v>
      </c>
      <c r="T60" s="413">
        <f>payesh!BI64</f>
        <v>0</v>
      </c>
      <c r="U60" s="390">
        <f>payesh!$BI$56</f>
        <v>0</v>
      </c>
      <c r="V60" s="390">
        <f>payesh!BI65</f>
        <v>0</v>
      </c>
      <c r="W60" s="390">
        <f>payesh!BI78</f>
        <v>0</v>
      </c>
      <c r="X60" s="390">
        <f>payesh!BI79</f>
        <v>0</v>
      </c>
      <c r="Y60" s="390">
        <f>payesh!$BI$83</f>
        <v>0</v>
      </c>
      <c r="Z60" s="390">
        <f>payesh!$BI$84</f>
        <v>0</v>
      </c>
      <c r="AA60" s="390">
        <f>payesh!BI86</f>
        <v>0</v>
      </c>
      <c r="AB60" s="390">
        <f>payesh!BI155</f>
        <v>0</v>
      </c>
      <c r="AC60" s="390">
        <f>payesh!BI157</f>
        <v>0</v>
      </c>
      <c r="AD60" s="390">
        <f>payesh!BI159</f>
        <v>0</v>
      </c>
      <c r="AE60" s="390">
        <f>payesh!BI161</f>
        <v>0</v>
      </c>
      <c r="AF60" s="390">
        <f>payesh!BI163</f>
        <v>0</v>
      </c>
      <c r="AG60" s="390">
        <f>payesh!BI165</f>
        <v>0</v>
      </c>
      <c r="AH60" s="390">
        <f>payesh!BI167</f>
        <v>0</v>
      </c>
      <c r="AI60" s="390">
        <f>payesh!BI169</f>
        <v>0</v>
      </c>
      <c r="AJ60" s="390">
        <f>payesh!BI171</f>
        <v>0</v>
      </c>
      <c r="AK60" s="393">
        <f>payesh!BI173</f>
        <v>0</v>
      </c>
    </row>
    <row r="61" spans="2:37" ht="18.75" thickBot="1" x14ac:dyDescent="0.3">
      <c r="B61" s="395">
        <f>payesh!BJ7</f>
        <v>58</v>
      </c>
      <c r="C61" s="398">
        <f>payesh!BJ3</f>
        <v>0</v>
      </c>
      <c r="D61" s="398">
        <f>payesh!BJ4</f>
        <v>0</v>
      </c>
      <c r="E61" s="398">
        <f>payesh!BJ5</f>
        <v>0</v>
      </c>
      <c r="F61" s="398">
        <f>payesh!BJ6</f>
        <v>0</v>
      </c>
      <c r="G61" s="398">
        <f>payesh!BJ10</f>
        <v>0</v>
      </c>
      <c r="H61" s="389">
        <f>payesh!BJ13</f>
        <v>0</v>
      </c>
      <c r="I61" s="399">
        <f>payesh!BJ14</f>
        <v>0</v>
      </c>
      <c r="J61" s="398">
        <f>payesh!BJ9</f>
        <v>0</v>
      </c>
      <c r="K61" s="398">
        <f>payesh!BJ18</f>
        <v>0</v>
      </c>
      <c r="L61" s="398">
        <f>payesh!BJ8</f>
        <v>0</v>
      </c>
      <c r="M61" s="398">
        <f>payesh!BJ46</f>
        <v>0</v>
      </c>
      <c r="N61" s="399">
        <f>payesh!BJ17</f>
        <v>0</v>
      </c>
      <c r="O61" s="398">
        <f>payesh!BJ16</f>
        <v>0</v>
      </c>
      <c r="P61" s="398">
        <f>payesh!BJ19</f>
        <v>0</v>
      </c>
      <c r="Q61" s="398">
        <f>payesh!BJ20</f>
        <v>0</v>
      </c>
      <c r="R61" s="398">
        <f>payesh!BJ21</f>
        <v>0</v>
      </c>
      <c r="S61" s="398">
        <f>payesh!$BJ$55</f>
        <v>0</v>
      </c>
      <c r="T61" s="414">
        <f>payesh!BJ64</f>
        <v>0</v>
      </c>
      <c r="U61" s="398">
        <f>payesh!$BJ$56</f>
        <v>0</v>
      </c>
      <c r="V61" s="398">
        <f>payesh!BJ65</f>
        <v>0</v>
      </c>
      <c r="W61" s="398">
        <f>payesh!BJ78</f>
        <v>0</v>
      </c>
      <c r="X61" s="398">
        <f>payesh!BJ79</f>
        <v>0</v>
      </c>
      <c r="Y61" s="398">
        <f>payesh!$BJ$83</f>
        <v>0</v>
      </c>
      <c r="Z61" s="398">
        <f>payesh!$BJ$84</f>
        <v>0</v>
      </c>
      <c r="AA61" s="398">
        <f>payesh!BJ86</f>
        <v>0</v>
      </c>
      <c r="AB61" s="398">
        <f>payesh!BJ155</f>
        <v>0</v>
      </c>
      <c r="AC61" s="398">
        <f>payesh!BJ157</f>
        <v>0</v>
      </c>
      <c r="AD61" s="398">
        <f>payesh!BJ159</f>
        <v>0</v>
      </c>
      <c r="AE61" s="398">
        <f>payesh!BJ161</f>
        <v>0</v>
      </c>
      <c r="AF61" s="398">
        <f>payesh!BJ163</f>
        <v>0</v>
      </c>
      <c r="AG61" s="398">
        <f>payesh!BJ165</f>
        <v>0</v>
      </c>
      <c r="AH61" s="398">
        <f>payesh!BJ167</f>
        <v>0</v>
      </c>
      <c r="AI61" s="398">
        <f>payesh!BJ169</f>
        <v>0</v>
      </c>
      <c r="AJ61" s="398">
        <f>payesh!BJ171</f>
        <v>0</v>
      </c>
      <c r="AK61" s="401">
        <f>payesh!BJ173</f>
        <v>0</v>
      </c>
    </row>
    <row r="62" spans="2:37" ht="18.75" thickBot="1" x14ac:dyDescent="0.3">
      <c r="B62" s="402">
        <f>payesh!BK7</f>
        <v>59</v>
      </c>
      <c r="C62" s="390">
        <f>payesh!BK3</f>
        <v>0</v>
      </c>
      <c r="D62" s="390">
        <f>payesh!BK4</f>
        <v>0</v>
      </c>
      <c r="E62" s="390">
        <f>payesh!BK5</f>
        <v>0</v>
      </c>
      <c r="F62" s="390">
        <f>payesh!BK6</f>
        <v>0</v>
      </c>
      <c r="G62" s="390">
        <f>payesh!BK10</f>
        <v>0</v>
      </c>
      <c r="H62" s="390">
        <f>payesh!BK13</f>
        <v>0</v>
      </c>
      <c r="I62" s="391">
        <f>payesh!BK14</f>
        <v>0</v>
      </c>
      <c r="J62" s="390">
        <f>payesh!BK9</f>
        <v>0</v>
      </c>
      <c r="K62" s="390">
        <f>payesh!BK18</f>
        <v>0</v>
      </c>
      <c r="L62" s="390">
        <f>payesh!BK8</f>
        <v>0</v>
      </c>
      <c r="M62" s="390">
        <f>payesh!BK46</f>
        <v>0</v>
      </c>
      <c r="N62" s="391">
        <f>payesh!BK17</f>
        <v>0</v>
      </c>
      <c r="O62" s="390">
        <f>payesh!BK16</f>
        <v>0</v>
      </c>
      <c r="P62" s="390">
        <f>payesh!BK19</f>
        <v>0</v>
      </c>
      <c r="Q62" s="390">
        <f>payesh!BK20</f>
        <v>0</v>
      </c>
      <c r="R62" s="390">
        <f>payesh!BK21</f>
        <v>0</v>
      </c>
      <c r="S62" s="390">
        <f>payesh!$BK$55</f>
        <v>0</v>
      </c>
      <c r="T62" s="413">
        <f>payesh!BK64</f>
        <v>0</v>
      </c>
      <c r="U62" s="390">
        <f>payesh!$BK$56</f>
        <v>0</v>
      </c>
      <c r="V62" s="390">
        <f>payesh!BK65</f>
        <v>0</v>
      </c>
      <c r="W62" s="390">
        <f>payesh!BK78</f>
        <v>0</v>
      </c>
      <c r="X62" s="390">
        <f>payesh!BK79</f>
        <v>0</v>
      </c>
      <c r="Y62" s="390">
        <f>payesh!$BK$83</f>
        <v>0</v>
      </c>
      <c r="Z62" s="390">
        <f>payesh!$BK$84</f>
        <v>0</v>
      </c>
      <c r="AA62" s="390">
        <f>payesh!BK86</f>
        <v>0</v>
      </c>
      <c r="AB62" s="390">
        <f>payesh!BK155</f>
        <v>0</v>
      </c>
      <c r="AC62" s="390">
        <f>payesh!BK157</f>
        <v>0</v>
      </c>
      <c r="AD62" s="390">
        <f>payesh!BK159</f>
        <v>0</v>
      </c>
      <c r="AE62" s="390">
        <f>payesh!BK161</f>
        <v>0</v>
      </c>
      <c r="AF62" s="390">
        <f>payesh!BK163</f>
        <v>0</v>
      </c>
      <c r="AG62" s="390">
        <f>payesh!BK165</f>
        <v>0</v>
      </c>
      <c r="AH62" s="390">
        <f>payesh!BK167</f>
        <v>0</v>
      </c>
      <c r="AI62" s="390">
        <f>payesh!BK169</f>
        <v>0</v>
      </c>
      <c r="AJ62" s="390">
        <f>payesh!BK171</f>
        <v>0</v>
      </c>
      <c r="AK62" s="393">
        <f>payesh!BK173</f>
        <v>0</v>
      </c>
    </row>
    <row r="63" spans="2:37" ht="18.75" thickBot="1" x14ac:dyDescent="0.3">
      <c r="B63" s="395">
        <f>payesh!BL7</f>
        <v>60</v>
      </c>
      <c r="C63" s="398">
        <f>payesh!BL3</f>
        <v>0</v>
      </c>
      <c r="D63" s="398">
        <f>payesh!BL4</f>
        <v>0</v>
      </c>
      <c r="E63" s="398">
        <f>payesh!BL5</f>
        <v>0</v>
      </c>
      <c r="F63" s="398">
        <f>payesh!BL6</f>
        <v>0</v>
      </c>
      <c r="G63" s="398">
        <f>payesh!BL10</f>
        <v>0</v>
      </c>
      <c r="H63" s="398">
        <f>payesh!BL13</f>
        <v>0</v>
      </c>
      <c r="I63" s="399">
        <f>payesh!BL14</f>
        <v>0</v>
      </c>
      <c r="J63" s="398">
        <f>payesh!BL9</f>
        <v>0</v>
      </c>
      <c r="K63" s="398">
        <f>payesh!BL18</f>
        <v>0</v>
      </c>
      <c r="L63" s="398">
        <f>payesh!BL8</f>
        <v>0</v>
      </c>
      <c r="M63" s="398">
        <f>payesh!BL46</f>
        <v>0</v>
      </c>
      <c r="N63" s="399">
        <f>payesh!BL17</f>
        <v>0</v>
      </c>
      <c r="O63" s="398">
        <f>payesh!BL16</f>
        <v>0</v>
      </c>
      <c r="P63" s="398">
        <f>payesh!BL19</f>
        <v>0</v>
      </c>
      <c r="Q63" s="398">
        <f>payesh!BL20</f>
        <v>0</v>
      </c>
      <c r="R63" s="398">
        <f>payesh!BL21</f>
        <v>0</v>
      </c>
      <c r="S63" s="398">
        <f>payesh!$BL$55</f>
        <v>0</v>
      </c>
      <c r="T63" s="414">
        <f>payesh!BL64</f>
        <v>0</v>
      </c>
      <c r="U63" s="398">
        <f>payesh!$BL$56</f>
        <v>0</v>
      </c>
      <c r="V63" s="398">
        <f>payesh!BL65</f>
        <v>0</v>
      </c>
      <c r="W63" s="398">
        <f>payesh!BL78</f>
        <v>0</v>
      </c>
      <c r="X63" s="398">
        <f>payesh!BL79</f>
        <v>0</v>
      </c>
      <c r="Y63" s="398">
        <f>payesh!$BL$83</f>
        <v>0</v>
      </c>
      <c r="Z63" s="398">
        <f>payesh!$BL$84</f>
        <v>0</v>
      </c>
      <c r="AA63" s="398">
        <f>payesh!BL86</f>
        <v>0</v>
      </c>
      <c r="AB63" s="398">
        <f>payesh!BL155</f>
        <v>0</v>
      </c>
      <c r="AC63" s="398">
        <f>payesh!BL157</f>
        <v>0</v>
      </c>
      <c r="AD63" s="398">
        <f>payesh!BL159</f>
        <v>0</v>
      </c>
      <c r="AE63" s="398">
        <f>payesh!BL161</f>
        <v>0</v>
      </c>
      <c r="AF63" s="398">
        <f>payesh!BL163</f>
        <v>0</v>
      </c>
      <c r="AG63" s="398">
        <f>payesh!BL165</f>
        <v>0</v>
      </c>
      <c r="AH63" s="398">
        <f>payesh!BL167</f>
        <v>0</v>
      </c>
      <c r="AI63" s="398">
        <f>payesh!BL169</f>
        <v>0</v>
      </c>
      <c r="AJ63" s="398">
        <f>payesh!BL171</f>
        <v>0</v>
      </c>
      <c r="AK63" s="401">
        <f>payesh!BL173</f>
        <v>0</v>
      </c>
    </row>
    <row r="64" spans="2:37" ht="18.75" thickBot="1" x14ac:dyDescent="0.3">
      <c r="B64" s="402">
        <f>payesh!BM7</f>
        <v>61</v>
      </c>
      <c r="C64" s="390">
        <f>payesh!BM3</f>
        <v>0</v>
      </c>
      <c r="D64" s="390">
        <f>payesh!BM4</f>
        <v>0</v>
      </c>
      <c r="E64" s="390">
        <f>payesh!BM5</f>
        <v>0</v>
      </c>
      <c r="F64" s="390">
        <f>payesh!BM6</f>
        <v>0</v>
      </c>
      <c r="G64" s="390">
        <f>payesh!BM10</f>
        <v>0</v>
      </c>
      <c r="H64" s="390">
        <f>payesh!BM13</f>
        <v>0</v>
      </c>
      <c r="I64" s="391">
        <f>payesh!BM14</f>
        <v>0</v>
      </c>
      <c r="J64" s="390">
        <f>payesh!BM9</f>
        <v>0</v>
      </c>
      <c r="K64" s="390">
        <f>payesh!BM18</f>
        <v>0</v>
      </c>
      <c r="L64" s="390">
        <f>payesh!BM8</f>
        <v>0</v>
      </c>
      <c r="M64" s="390">
        <f>payesh!BM46</f>
        <v>0</v>
      </c>
      <c r="N64" s="391">
        <f>payesh!BM17</f>
        <v>0</v>
      </c>
      <c r="O64" s="390">
        <f>payesh!BM16</f>
        <v>0</v>
      </c>
      <c r="P64" s="390">
        <f>payesh!BM19</f>
        <v>0</v>
      </c>
      <c r="Q64" s="390">
        <f>payesh!BM20</f>
        <v>0</v>
      </c>
      <c r="R64" s="390">
        <f>payesh!BM21</f>
        <v>0</v>
      </c>
      <c r="S64" s="390">
        <f>payesh!$BM$55</f>
        <v>0</v>
      </c>
      <c r="T64" s="413">
        <f>payesh!BM64</f>
        <v>0</v>
      </c>
      <c r="U64" s="390">
        <f>payesh!$BM$56</f>
        <v>0</v>
      </c>
      <c r="V64" s="390">
        <f>payesh!BM65</f>
        <v>0</v>
      </c>
      <c r="W64" s="390">
        <f>payesh!BM78</f>
        <v>0</v>
      </c>
      <c r="X64" s="390">
        <f>payesh!BM79</f>
        <v>0</v>
      </c>
      <c r="Y64" s="390">
        <f>payesh!$BM$83</f>
        <v>0</v>
      </c>
      <c r="Z64" s="390">
        <f>payesh!$BM$84</f>
        <v>0</v>
      </c>
      <c r="AA64" s="390">
        <f>payesh!BM86</f>
        <v>0</v>
      </c>
      <c r="AB64" s="390">
        <f>payesh!BM155</f>
        <v>0</v>
      </c>
      <c r="AC64" s="390">
        <f>payesh!BM157</f>
        <v>0</v>
      </c>
      <c r="AD64" s="390">
        <f>payesh!BM159</f>
        <v>0</v>
      </c>
      <c r="AE64" s="390">
        <f>payesh!BM161</f>
        <v>0</v>
      </c>
      <c r="AF64" s="390">
        <f>payesh!BM163</f>
        <v>0</v>
      </c>
      <c r="AG64" s="390">
        <f>payesh!BM165</f>
        <v>0</v>
      </c>
      <c r="AH64" s="390">
        <f>payesh!BM167</f>
        <v>0</v>
      </c>
      <c r="AI64" s="390">
        <f>payesh!BM169</f>
        <v>0</v>
      </c>
      <c r="AJ64" s="390">
        <f>payesh!BM171</f>
        <v>0</v>
      </c>
      <c r="AK64" s="393">
        <f>payesh!BM173</f>
        <v>0</v>
      </c>
    </row>
    <row r="65" spans="2:37" ht="18.75" thickBot="1" x14ac:dyDescent="0.3">
      <c r="B65" s="395">
        <f>payesh!BN7</f>
        <v>62</v>
      </c>
      <c r="C65" s="398">
        <f>payesh!BN3</f>
        <v>0</v>
      </c>
      <c r="D65" s="398">
        <f>payesh!BN4</f>
        <v>0</v>
      </c>
      <c r="E65" s="398">
        <f>payesh!BN5</f>
        <v>0</v>
      </c>
      <c r="F65" s="398">
        <f>payesh!BN6</f>
        <v>0</v>
      </c>
      <c r="G65" s="398">
        <f>payesh!BN10</f>
        <v>0</v>
      </c>
      <c r="H65" s="398">
        <f>payesh!BN13</f>
        <v>0</v>
      </c>
      <c r="I65" s="399">
        <f>payesh!BN14</f>
        <v>0</v>
      </c>
      <c r="J65" s="398">
        <f>payesh!BN9</f>
        <v>0</v>
      </c>
      <c r="K65" s="398">
        <f>payesh!BN18</f>
        <v>0</v>
      </c>
      <c r="L65" s="398">
        <f>payesh!BN8</f>
        <v>0</v>
      </c>
      <c r="M65" s="398">
        <f>payesh!BN46</f>
        <v>0</v>
      </c>
      <c r="N65" s="399">
        <f>payesh!BN17</f>
        <v>0</v>
      </c>
      <c r="O65" s="398">
        <f>payesh!BN16</f>
        <v>0</v>
      </c>
      <c r="P65" s="398">
        <f>payesh!BN19</f>
        <v>0</v>
      </c>
      <c r="Q65" s="398">
        <f>payesh!BN20</f>
        <v>0</v>
      </c>
      <c r="R65" s="398">
        <f>payesh!BN21</f>
        <v>0</v>
      </c>
      <c r="S65" s="398">
        <f>payesh!$BN$55</f>
        <v>0</v>
      </c>
      <c r="T65" s="414">
        <f>payesh!BN64</f>
        <v>0</v>
      </c>
      <c r="U65" s="398">
        <f>payesh!$BN$56</f>
        <v>0</v>
      </c>
      <c r="V65" s="398">
        <f>payesh!BN65</f>
        <v>0</v>
      </c>
      <c r="W65" s="398">
        <f>payesh!BN78</f>
        <v>0</v>
      </c>
      <c r="X65" s="398">
        <f>payesh!BN79</f>
        <v>0</v>
      </c>
      <c r="Y65" s="398">
        <f>payesh!$BN$83</f>
        <v>0</v>
      </c>
      <c r="Z65" s="398">
        <f>payesh!$BN$84</f>
        <v>0</v>
      </c>
      <c r="AA65" s="398">
        <f>payesh!BN86</f>
        <v>0</v>
      </c>
      <c r="AB65" s="398">
        <f>payesh!BN155</f>
        <v>0</v>
      </c>
      <c r="AC65" s="398">
        <f>payesh!BN157</f>
        <v>0</v>
      </c>
      <c r="AD65" s="398">
        <f>payesh!BN159</f>
        <v>0</v>
      </c>
      <c r="AE65" s="398">
        <f>payesh!BN161</f>
        <v>0</v>
      </c>
      <c r="AF65" s="398">
        <f>payesh!BN163</f>
        <v>0</v>
      </c>
      <c r="AG65" s="398">
        <f>payesh!BN165</f>
        <v>0</v>
      </c>
      <c r="AH65" s="398">
        <f>payesh!BN167</f>
        <v>0</v>
      </c>
      <c r="AI65" s="398">
        <f>payesh!BN169</f>
        <v>0</v>
      </c>
      <c r="AJ65" s="398">
        <f>payesh!BN171</f>
        <v>0</v>
      </c>
      <c r="AK65" s="401">
        <f>payesh!BN173</f>
        <v>0</v>
      </c>
    </row>
    <row r="66" spans="2:37" ht="18.75" thickBot="1" x14ac:dyDescent="0.3">
      <c r="B66" s="402">
        <f>payesh!BO7</f>
        <v>63</v>
      </c>
      <c r="C66" s="390">
        <f>payesh!BO3</f>
        <v>0</v>
      </c>
      <c r="D66" s="390">
        <f>payesh!BO4</f>
        <v>0</v>
      </c>
      <c r="E66" s="390">
        <f>payesh!BO5</f>
        <v>0</v>
      </c>
      <c r="F66" s="390">
        <f>payesh!BO6</f>
        <v>0</v>
      </c>
      <c r="G66" s="390">
        <f>payesh!BO10</f>
        <v>0</v>
      </c>
      <c r="H66" s="390">
        <f>payesh!BO13</f>
        <v>0</v>
      </c>
      <c r="I66" s="391">
        <f>payesh!BO14</f>
        <v>0</v>
      </c>
      <c r="J66" s="390">
        <f>payesh!BO9</f>
        <v>0</v>
      </c>
      <c r="K66" s="390">
        <f>payesh!BO18</f>
        <v>0</v>
      </c>
      <c r="L66" s="390">
        <f>payesh!BO8</f>
        <v>0</v>
      </c>
      <c r="M66" s="390">
        <f>payesh!BO46</f>
        <v>0</v>
      </c>
      <c r="N66" s="391">
        <f>payesh!BO17</f>
        <v>0</v>
      </c>
      <c r="O66" s="390">
        <f>payesh!BO16</f>
        <v>0</v>
      </c>
      <c r="P66" s="390">
        <f>payesh!BO19</f>
        <v>0</v>
      </c>
      <c r="Q66" s="390">
        <f>payesh!BO20</f>
        <v>0</v>
      </c>
      <c r="R66" s="390">
        <f>payesh!BO21</f>
        <v>0</v>
      </c>
      <c r="S66" s="390">
        <f>payesh!$BO$55</f>
        <v>0</v>
      </c>
      <c r="T66" s="413">
        <f>payesh!BO64</f>
        <v>0</v>
      </c>
      <c r="U66" s="390">
        <f>payesh!$BO$56</f>
        <v>0</v>
      </c>
      <c r="V66" s="390">
        <f>payesh!BO65</f>
        <v>0</v>
      </c>
      <c r="W66" s="390">
        <f>payesh!BO78</f>
        <v>0</v>
      </c>
      <c r="X66" s="390">
        <f>payesh!BO79</f>
        <v>0</v>
      </c>
      <c r="Y66" s="390">
        <f>payesh!$BO$83</f>
        <v>0</v>
      </c>
      <c r="Z66" s="390">
        <f>payesh!$BO$84</f>
        <v>0</v>
      </c>
      <c r="AA66" s="390">
        <f>payesh!BO86</f>
        <v>0</v>
      </c>
      <c r="AB66" s="390">
        <f>payesh!BO155</f>
        <v>0</v>
      </c>
      <c r="AC66" s="390">
        <f>payesh!BO157</f>
        <v>0</v>
      </c>
      <c r="AD66" s="390">
        <f>payesh!BO159</f>
        <v>0</v>
      </c>
      <c r="AE66" s="390">
        <f>payesh!BO161</f>
        <v>0</v>
      </c>
      <c r="AF66" s="390">
        <f>payesh!BO163</f>
        <v>0</v>
      </c>
      <c r="AG66" s="390">
        <f>payesh!BO165</f>
        <v>0</v>
      </c>
      <c r="AH66" s="390">
        <f>payesh!BO167</f>
        <v>0</v>
      </c>
      <c r="AI66" s="390">
        <f>payesh!BO169</f>
        <v>0</v>
      </c>
      <c r="AJ66" s="390">
        <f>payesh!BO171</f>
        <v>0</v>
      </c>
      <c r="AK66" s="393">
        <f>payesh!BO173</f>
        <v>0</v>
      </c>
    </row>
    <row r="67" spans="2:37" ht="18.75" thickBot="1" x14ac:dyDescent="0.3">
      <c r="B67" s="395">
        <f>payesh!BP7</f>
        <v>64</v>
      </c>
      <c r="C67" s="398">
        <f>payesh!BP3</f>
        <v>0</v>
      </c>
      <c r="D67" s="398">
        <f>payesh!BP4</f>
        <v>0</v>
      </c>
      <c r="E67" s="398">
        <f>payesh!BP5</f>
        <v>0</v>
      </c>
      <c r="F67" s="398">
        <f>payesh!BP6</f>
        <v>0</v>
      </c>
      <c r="G67" s="398">
        <f>payesh!BP10</f>
        <v>0</v>
      </c>
      <c r="H67" s="398">
        <f>payesh!BP13</f>
        <v>0</v>
      </c>
      <c r="I67" s="399">
        <f>payesh!BP14</f>
        <v>0</v>
      </c>
      <c r="J67" s="398">
        <f>payesh!BP9</f>
        <v>0</v>
      </c>
      <c r="K67" s="398">
        <f>payesh!BP18</f>
        <v>0</v>
      </c>
      <c r="L67" s="398">
        <f>payesh!BP8</f>
        <v>0</v>
      </c>
      <c r="M67" s="398">
        <f>payesh!BP46</f>
        <v>0</v>
      </c>
      <c r="N67" s="399">
        <f>payesh!BP17</f>
        <v>0</v>
      </c>
      <c r="O67" s="398">
        <f>payesh!BP16</f>
        <v>0</v>
      </c>
      <c r="P67" s="398">
        <f>payesh!BP19</f>
        <v>0</v>
      </c>
      <c r="Q67" s="398">
        <f>payesh!BP20</f>
        <v>0</v>
      </c>
      <c r="R67" s="398">
        <f>payesh!BP21</f>
        <v>0</v>
      </c>
      <c r="S67" s="398">
        <f>payesh!$BP$55</f>
        <v>0</v>
      </c>
      <c r="T67" s="414">
        <f>payesh!BP64</f>
        <v>0</v>
      </c>
      <c r="U67" s="398">
        <f>payesh!$BP$56</f>
        <v>0</v>
      </c>
      <c r="V67" s="398">
        <f>payesh!BP65</f>
        <v>0</v>
      </c>
      <c r="W67" s="398">
        <f>payesh!BP78</f>
        <v>0</v>
      </c>
      <c r="X67" s="398">
        <f>payesh!BP79</f>
        <v>0</v>
      </c>
      <c r="Y67" s="398">
        <f>payesh!$BP$83</f>
        <v>0</v>
      </c>
      <c r="Z67" s="398">
        <f>payesh!$BP$84</f>
        <v>0</v>
      </c>
      <c r="AA67" s="398">
        <f>payesh!BP86</f>
        <v>0</v>
      </c>
      <c r="AB67" s="398">
        <f>payesh!BP155</f>
        <v>0</v>
      </c>
      <c r="AC67" s="398">
        <f>payesh!BP157</f>
        <v>0</v>
      </c>
      <c r="AD67" s="398">
        <f>payesh!BP159</f>
        <v>0</v>
      </c>
      <c r="AE67" s="398">
        <f>payesh!BP161</f>
        <v>0</v>
      </c>
      <c r="AF67" s="398">
        <f>payesh!BP163</f>
        <v>0</v>
      </c>
      <c r="AG67" s="398">
        <f>payesh!BP165</f>
        <v>0</v>
      </c>
      <c r="AH67" s="398">
        <f>payesh!BP167</f>
        <v>0</v>
      </c>
      <c r="AI67" s="398">
        <f>payesh!BP169</f>
        <v>0</v>
      </c>
      <c r="AJ67" s="398">
        <f>payesh!BP171</f>
        <v>0</v>
      </c>
      <c r="AK67" s="401">
        <f>payesh!BP173</f>
        <v>0</v>
      </c>
    </row>
    <row r="68" spans="2:37" ht="18.75" thickBot="1" x14ac:dyDescent="0.3">
      <c r="B68" s="402">
        <f>payesh!BQ7</f>
        <v>65</v>
      </c>
      <c r="C68" s="390">
        <f>payesh!BQ3</f>
        <v>0</v>
      </c>
      <c r="D68" s="390">
        <f>payesh!BQ4</f>
        <v>0</v>
      </c>
      <c r="E68" s="390">
        <f>payesh!BQ5</f>
        <v>0</v>
      </c>
      <c r="F68" s="390">
        <f>payesh!BQ6</f>
        <v>0</v>
      </c>
      <c r="G68" s="390">
        <f>payesh!BQ10</f>
        <v>0</v>
      </c>
      <c r="H68" s="390">
        <f>payesh!BQ13</f>
        <v>0</v>
      </c>
      <c r="I68" s="391">
        <f>payesh!BQ14</f>
        <v>0</v>
      </c>
      <c r="J68" s="390">
        <f>payesh!BQ9</f>
        <v>0</v>
      </c>
      <c r="K68" s="390">
        <f>payesh!BQ18</f>
        <v>0</v>
      </c>
      <c r="L68" s="390">
        <f>payesh!BQ8</f>
        <v>0</v>
      </c>
      <c r="M68" s="390">
        <f>payesh!BQ46</f>
        <v>0</v>
      </c>
      <c r="N68" s="391">
        <f>payesh!BQ17</f>
        <v>0</v>
      </c>
      <c r="O68" s="390">
        <f>payesh!BQ16</f>
        <v>0</v>
      </c>
      <c r="P68" s="390">
        <f>payesh!BQ19</f>
        <v>0</v>
      </c>
      <c r="Q68" s="390">
        <f>payesh!BQ20</f>
        <v>0</v>
      </c>
      <c r="R68" s="390">
        <f>payesh!BQ21</f>
        <v>0</v>
      </c>
      <c r="S68" s="390">
        <f>payesh!$BQ$55</f>
        <v>0</v>
      </c>
      <c r="T68" s="413">
        <f>payesh!BQ64</f>
        <v>0</v>
      </c>
      <c r="U68" s="390">
        <f>payesh!$BQ$56</f>
        <v>0</v>
      </c>
      <c r="V68" s="390">
        <f>payesh!BQ65</f>
        <v>0</v>
      </c>
      <c r="W68" s="390">
        <f>payesh!BQ78</f>
        <v>0</v>
      </c>
      <c r="X68" s="390">
        <f>payesh!BQ79</f>
        <v>0</v>
      </c>
      <c r="Y68" s="390">
        <f>payesh!$BQ$83</f>
        <v>0</v>
      </c>
      <c r="Z68" s="390">
        <f>payesh!$BQ$84</f>
        <v>0</v>
      </c>
      <c r="AA68" s="390">
        <f>payesh!BQ86</f>
        <v>0</v>
      </c>
      <c r="AB68" s="390">
        <f>payesh!BQ155</f>
        <v>0</v>
      </c>
      <c r="AC68" s="390">
        <f>payesh!BQ157</f>
        <v>0</v>
      </c>
      <c r="AD68" s="390">
        <f>payesh!BQ159</f>
        <v>0</v>
      </c>
      <c r="AE68" s="390">
        <f>payesh!BQ161</f>
        <v>0</v>
      </c>
      <c r="AF68" s="390">
        <f>payesh!BQ163</f>
        <v>0</v>
      </c>
      <c r="AG68" s="390">
        <f>payesh!BQ165</f>
        <v>0</v>
      </c>
      <c r="AH68" s="390">
        <f>payesh!BQ167</f>
        <v>0</v>
      </c>
      <c r="AI68" s="390">
        <f>payesh!BQ169</f>
        <v>0</v>
      </c>
      <c r="AJ68" s="390">
        <f>payesh!BQ171</f>
        <v>0</v>
      </c>
      <c r="AK68" s="393">
        <f>payesh!BQ173</f>
        <v>0</v>
      </c>
    </row>
    <row r="69" spans="2:37" ht="18.75" thickBot="1" x14ac:dyDescent="0.3">
      <c r="B69" s="395">
        <f>payesh!BR7</f>
        <v>66</v>
      </c>
      <c r="C69" s="398">
        <f>payesh!BR3</f>
        <v>0</v>
      </c>
      <c r="D69" s="398">
        <f>payesh!BR4</f>
        <v>0</v>
      </c>
      <c r="E69" s="398">
        <f>payesh!BR5</f>
        <v>0</v>
      </c>
      <c r="F69" s="398">
        <f>payesh!BR6</f>
        <v>0</v>
      </c>
      <c r="G69" s="398">
        <f>payesh!BR10</f>
        <v>0</v>
      </c>
      <c r="H69" s="398">
        <f>payesh!BR13</f>
        <v>0</v>
      </c>
      <c r="I69" s="399">
        <f>payesh!BR14</f>
        <v>0</v>
      </c>
      <c r="J69" s="398">
        <f>payesh!BR9</f>
        <v>0</v>
      </c>
      <c r="K69" s="398">
        <f>payesh!BR18</f>
        <v>0</v>
      </c>
      <c r="L69" s="398">
        <f>payesh!BR8</f>
        <v>0</v>
      </c>
      <c r="M69" s="398">
        <f>payesh!BR46</f>
        <v>0</v>
      </c>
      <c r="N69" s="399">
        <f>payesh!BR17</f>
        <v>0</v>
      </c>
      <c r="O69" s="398">
        <f>payesh!BR16</f>
        <v>0</v>
      </c>
      <c r="P69" s="398">
        <f>payesh!BR19</f>
        <v>0</v>
      </c>
      <c r="Q69" s="398">
        <f>payesh!BR20</f>
        <v>0</v>
      </c>
      <c r="R69" s="398">
        <f>payesh!BR21</f>
        <v>0</v>
      </c>
      <c r="S69" s="398">
        <f>payesh!$BR$55</f>
        <v>0</v>
      </c>
      <c r="T69" s="414">
        <f>payesh!BR64</f>
        <v>0</v>
      </c>
      <c r="U69" s="398">
        <f>payesh!$BR$56</f>
        <v>0</v>
      </c>
      <c r="V69" s="398">
        <f>payesh!BR65</f>
        <v>0</v>
      </c>
      <c r="W69" s="398">
        <f>payesh!BR78</f>
        <v>0</v>
      </c>
      <c r="X69" s="398">
        <f>payesh!BR79</f>
        <v>0</v>
      </c>
      <c r="Y69" s="398">
        <f>payesh!$BR$83</f>
        <v>0</v>
      </c>
      <c r="Z69" s="398">
        <f>payesh!$BR$84</f>
        <v>0</v>
      </c>
      <c r="AA69" s="398">
        <f>payesh!BR86</f>
        <v>0</v>
      </c>
      <c r="AB69" s="398">
        <f>payesh!BR155</f>
        <v>0</v>
      </c>
      <c r="AC69" s="398">
        <f>payesh!BR157</f>
        <v>0</v>
      </c>
      <c r="AD69" s="398">
        <f>payesh!BR159</f>
        <v>0</v>
      </c>
      <c r="AE69" s="398">
        <f>payesh!BR161</f>
        <v>0</v>
      </c>
      <c r="AF69" s="398">
        <f>payesh!BR163</f>
        <v>0</v>
      </c>
      <c r="AG69" s="398">
        <f>payesh!BR165</f>
        <v>0</v>
      </c>
      <c r="AH69" s="398">
        <f>payesh!BR167</f>
        <v>0</v>
      </c>
      <c r="AI69" s="398">
        <f>payesh!BR169</f>
        <v>0</v>
      </c>
      <c r="AJ69" s="398">
        <f>payesh!BR171</f>
        <v>0</v>
      </c>
      <c r="AK69" s="401">
        <f>payesh!BR173</f>
        <v>0</v>
      </c>
    </row>
    <row r="70" spans="2:37" ht="18.75" thickBot="1" x14ac:dyDescent="0.3">
      <c r="B70" s="402">
        <f>payesh!BS7</f>
        <v>67</v>
      </c>
      <c r="C70" s="390">
        <f>payesh!BS3</f>
        <v>0</v>
      </c>
      <c r="D70" s="390">
        <f>payesh!BS4</f>
        <v>0</v>
      </c>
      <c r="E70" s="390">
        <f>payesh!BS5</f>
        <v>0</v>
      </c>
      <c r="F70" s="390">
        <f>payesh!BS6</f>
        <v>0</v>
      </c>
      <c r="G70" s="390">
        <f>payesh!BS10</f>
        <v>0</v>
      </c>
      <c r="H70" s="390">
        <f>payesh!BS13</f>
        <v>0</v>
      </c>
      <c r="I70" s="391">
        <f>payesh!BS14</f>
        <v>0</v>
      </c>
      <c r="J70" s="390">
        <f>payesh!BS9</f>
        <v>0</v>
      </c>
      <c r="K70" s="390">
        <f>payesh!BS18</f>
        <v>0</v>
      </c>
      <c r="L70" s="390">
        <f>payesh!BS8</f>
        <v>0</v>
      </c>
      <c r="M70" s="390">
        <f>payesh!BS46</f>
        <v>0</v>
      </c>
      <c r="N70" s="391">
        <f>payesh!BS17</f>
        <v>0</v>
      </c>
      <c r="O70" s="390">
        <f>payesh!BS16</f>
        <v>0</v>
      </c>
      <c r="P70" s="390">
        <f>payesh!BS19</f>
        <v>0</v>
      </c>
      <c r="Q70" s="390">
        <f>payesh!BS20</f>
        <v>0</v>
      </c>
      <c r="R70" s="390">
        <f>payesh!BS21</f>
        <v>0</v>
      </c>
      <c r="S70" s="390">
        <f>payesh!$BS$55</f>
        <v>0</v>
      </c>
      <c r="T70" s="413">
        <f>payesh!BS64</f>
        <v>0</v>
      </c>
      <c r="U70" s="390">
        <f>payesh!$BS$56</f>
        <v>0</v>
      </c>
      <c r="V70" s="390">
        <f>payesh!BS65</f>
        <v>0</v>
      </c>
      <c r="W70" s="390">
        <f>payesh!BS78</f>
        <v>0</v>
      </c>
      <c r="X70" s="390">
        <f>payesh!BS79</f>
        <v>0</v>
      </c>
      <c r="Y70" s="390">
        <f>payesh!$BS$83</f>
        <v>0</v>
      </c>
      <c r="Z70" s="390">
        <f>payesh!$BS$84</f>
        <v>0</v>
      </c>
      <c r="AA70" s="390">
        <f>payesh!BS86</f>
        <v>0</v>
      </c>
      <c r="AB70" s="390">
        <f>payesh!BS155</f>
        <v>0</v>
      </c>
      <c r="AC70" s="390">
        <f>payesh!BS157</f>
        <v>0</v>
      </c>
      <c r="AD70" s="390">
        <f>payesh!BS159</f>
        <v>0</v>
      </c>
      <c r="AE70" s="390">
        <f>payesh!BS161</f>
        <v>0</v>
      </c>
      <c r="AF70" s="390">
        <f>payesh!BS163</f>
        <v>0</v>
      </c>
      <c r="AG70" s="390">
        <f>payesh!BS165</f>
        <v>0</v>
      </c>
      <c r="AH70" s="390">
        <f>payesh!BS167</f>
        <v>0</v>
      </c>
      <c r="AI70" s="390">
        <f>payesh!BS169</f>
        <v>0</v>
      </c>
      <c r="AJ70" s="390">
        <f>payesh!BS171</f>
        <v>0</v>
      </c>
      <c r="AK70" s="393">
        <f>payesh!BS173</f>
        <v>0</v>
      </c>
    </row>
    <row r="71" spans="2:37" ht="18.75" thickBot="1" x14ac:dyDescent="0.3">
      <c r="B71" s="395">
        <f>payesh!BT7</f>
        <v>68</v>
      </c>
      <c r="C71" s="398">
        <f>payesh!BT3</f>
        <v>0</v>
      </c>
      <c r="D71" s="398">
        <f>payesh!BT4</f>
        <v>0</v>
      </c>
      <c r="E71" s="398">
        <f>payesh!BT5</f>
        <v>0</v>
      </c>
      <c r="F71" s="398">
        <f>payesh!BT6</f>
        <v>0</v>
      </c>
      <c r="G71" s="398">
        <f>payesh!BT10</f>
        <v>0</v>
      </c>
      <c r="H71" s="398">
        <f>payesh!BT13</f>
        <v>0</v>
      </c>
      <c r="I71" s="399">
        <f>payesh!BT14</f>
        <v>0</v>
      </c>
      <c r="J71" s="398">
        <f>payesh!BT9</f>
        <v>0</v>
      </c>
      <c r="K71" s="398">
        <f>payesh!BT18</f>
        <v>0</v>
      </c>
      <c r="L71" s="398">
        <f>payesh!BT8</f>
        <v>0</v>
      </c>
      <c r="M71" s="398">
        <f>payesh!BT46</f>
        <v>0</v>
      </c>
      <c r="N71" s="399">
        <f>payesh!BT17</f>
        <v>0</v>
      </c>
      <c r="O71" s="398">
        <f>payesh!BT16</f>
        <v>0</v>
      </c>
      <c r="P71" s="398">
        <f>payesh!BT19</f>
        <v>0</v>
      </c>
      <c r="Q71" s="398">
        <f>payesh!BT20</f>
        <v>0</v>
      </c>
      <c r="R71" s="398">
        <f>payesh!BT21</f>
        <v>0</v>
      </c>
      <c r="S71" s="398">
        <f>payesh!$BT$55</f>
        <v>0</v>
      </c>
      <c r="T71" s="414">
        <f>payesh!BT64</f>
        <v>0</v>
      </c>
      <c r="U71" s="398">
        <f>payesh!$BT$56</f>
        <v>0</v>
      </c>
      <c r="V71" s="398">
        <f>payesh!BT65</f>
        <v>0</v>
      </c>
      <c r="W71" s="398">
        <f>payesh!BT78</f>
        <v>0</v>
      </c>
      <c r="X71" s="398">
        <f>payesh!BT79</f>
        <v>0</v>
      </c>
      <c r="Y71" s="398">
        <f>payesh!$BT$83</f>
        <v>0</v>
      </c>
      <c r="Z71" s="398">
        <f>payesh!$BT$84</f>
        <v>0</v>
      </c>
      <c r="AA71" s="398">
        <f>payesh!BT86</f>
        <v>0</v>
      </c>
      <c r="AB71" s="398">
        <f>payesh!BT155</f>
        <v>0</v>
      </c>
      <c r="AC71" s="398">
        <f>payesh!BT157</f>
        <v>0</v>
      </c>
      <c r="AD71" s="398">
        <f>payesh!BT159</f>
        <v>0</v>
      </c>
      <c r="AE71" s="398">
        <f>payesh!BT161</f>
        <v>0</v>
      </c>
      <c r="AF71" s="398">
        <f>payesh!BT163</f>
        <v>0</v>
      </c>
      <c r="AG71" s="398">
        <f>payesh!BT165</f>
        <v>0</v>
      </c>
      <c r="AH71" s="398">
        <f>payesh!BT167</f>
        <v>0</v>
      </c>
      <c r="AI71" s="398">
        <f>payesh!BT169</f>
        <v>0</v>
      </c>
      <c r="AJ71" s="398">
        <f>payesh!BT171</f>
        <v>0</v>
      </c>
      <c r="AK71" s="401">
        <f>payesh!BT173</f>
        <v>0</v>
      </c>
    </row>
    <row r="72" spans="2:37" ht="18.75" thickBot="1" x14ac:dyDescent="0.3">
      <c r="B72" s="402">
        <f>payesh!BU7</f>
        <v>69</v>
      </c>
      <c r="C72" s="390">
        <f>payesh!BU3</f>
        <v>0</v>
      </c>
      <c r="D72" s="390">
        <f>payesh!BU4</f>
        <v>0</v>
      </c>
      <c r="E72" s="390">
        <f>payesh!BU5</f>
        <v>0</v>
      </c>
      <c r="F72" s="390">
        <f>payesh!BU6</f>
        <v>0</v>
      </c>
      <c r="G72" s="390">
        <f>payesh!BU10</f>
        <v>0</v>
      </c>
      <c r="H72" s="390">
        <f>payesh!BU13</f>
        <v>0</v>
      </c>
      <c r="I72" s="391">
        <f>payesh!BU14</f>
        <v>0</v>
      </c>
      <c r="J72" s="390">
        <f>payesh!BU9</f>
        <v>0</v>
      </c>
      <c r="K72" s="390">
        <f>payesh!BU18</f>
        <v>0</v>
      </c>
      <c r="L72" s="390">
        <f>payesh!BU8</f>
        <v>0</v>
      </c>
      <c r="M72" s="390">
        <f>payesh!BU46</f>
        <v>0</v>
      </c>
      <c r="N72" s="391">
        <f>payesh!BU17</f>
        <v>0</v>
      </c>
      <c r="O72" s="390">
        <f>payesh!BU16</f>
        <v>0</v>
      </c>
      <c r="P72" s="390">
        <f>payesh!BU19</f>
        <v>0</v>
      </c>
      <c r="Q72" s="390">
        <f>payesh!BU20</f>
        <v>0</v>
      </c>
      <c r="R72" s="390">
        <f>payesh!BU21</f>
        <v>0</v>
      </c>
      <c r="S72" s="390">
        <f>payesh!$BU$55</f>
        <v>0</v>
      </c>
      <c r="T72" s="413">
        <f>payesh!BU64</f>
        <v>0</v>
      </c>
      <c r="U72" s="390">
        <f>payesh!$BU$56</f>
        <v>0</v>
      </c>
      <c r="V72" s="390">
        <f>payesh!BU65</f>
        <v>0</v>
      </c>
      <c r="W72" s="390">
        <f>payesh!BU78</f>
        <v>0</v>
      </c>
      <c r="X72" s="390">
        <f>payesh!BU79</f>
        <v>0</v>
      </c>
      <c r="Y72" s="390">
        <f>payesh!$BU$83</f>
        <v>0</v>
      </c>
      <c r="Z72" s="390">
        <f>payesh!$BU$84</f>
        <v>0</v>
      </c>
      <c r="AA72" s="390">
        <f>payesh!BU86</f>
        <v>0</v>
      </c>
      <c r="AB72" s="390">
        <f>payesh!BU155</f>
        <v>0</v>
      </c>
      <c r="AC72" s="390">
        <f>payesh!BU157</f>
        <v>0</v>
      </c>
      <c r="AD72" s="390">
        <f>payesh!BU159</f>
        <v>0</v>
      </c>
      <c r="AE72" s="390">
        <f>payesh!BU161</f>
        <v>0</v>
      </c>
      <c r="AF72" s="390">
        <f>payesh!BU163</f>
        <v>0</v>
      </c>
      <c r="AG72" s="390">
        <f>payesh!BU165</f>
        <v>0</v>
      </c>
      <c r="AH72" s="390">
        <f>payesh!BU167</f>
        <v>0</v>
      </c>
      <c r="AI72" s="390">
        <f>payesh!BU169</f>
        <v>0</v>
      </c>
      <c r="AJ72" s="390">
        <f>payesh!BU171</f>
        <v>0</v>
      </c>
      <c r="AK72" s="393">
        <f>payesh!BU173</f>
        <v>0</v>
      </c>
    </row>
    <row r="73" spans="2:37" ht="18.75" thickBot="1" x14ac:dyDescent="0.3">
      <c r="B73" s="395">
        <f>payesh!BV7</f>
        <v>70</v>
      </c>
      <c r="C73" s="398">
        <f>payesh!BV3</f>
        <v>0</v>
      </c>
      <c r="D73" s="398">
        <f>payesh!BV4</f>
        <v>0</v>
      </c>
      <c r="E73" s="398">
        <f>payesh!BV5</f>
        <v>0</v>
      </c>
      <c r="F73" s="398">
        <f>payesh!BV6</f>
        <v>0</v>
      </c>
      <c r="G73" s="398">
        <f>payesh!BV10</f>
        <v>0</v>
      </c>
      <c r="H73" s="398">
        <f>payesh!BV13</f>
        <v>0</v>
      </c>
      <c r="I73" s="399">
        <f>payesh!BV14</f>
        <v>0</v>
      </c>
      <c r="J73" s="398">
        <f>payesh!BV9</f>
        <v>0</v>
      </c>
      <c r="K73" s="398">
        <f>payesh!BV18</f>
        <v>0</v>
      </c>
      <c r="L73" s="398">
        <f>payesh!BV8</f>
        <v>0</v>
      </c>
      <c r="M73" s="398">
        <f>payesh!BV46</f>
        <v>0</v>
      </c>
      <c r="N73" s="399">
        <f>payesh!BV17</f>
        <v>0</v>
      </c>
      <c r="O73" s="398">
        <f>payesh!BV16</f>
        <v>0</v>
      </c>
      <c r="P73" s="398">
        <f>payesh!BV19</f>
        <v>0</v>
      </c>
      <c r="Q73" s="398">
        <f>payesh!BV20</f>
        <v>0</v>
      </c>
      <c r="R73" s="398">
        <f>payesh!BV21</f>
        <v>0</v>
      </c>
      <c r="S73" s="398">
        <f>payesh!$BV$55</f>
        <v>0</v>
      </c>
      <c r="T73" s="414">
        <f>payesh!BV64</f>
        <v>0</v>
      </c>
      <c r="U73" s="398">
        <f>payesh!$BV$56</f>
        <v>0</v>
      </c>
      <c r="V73" s="398">
        <f>payesh!BV65</f>
        <v>0</v>
      </c>
      <c r="W73" s="398">
        <f>payesh!BV78</f>
        <v>0</v>
      </c>
      <c r="X73" s="398">
        <f>payesh!BV79</f>
        <v>0</v>
      </c>
      <c r="Y73" s="398">
        <f>payesh!$BV$83</f>
        <v>0</v>
      </c>
      <c r="Z73" s="398">
        <f>payesh!$BV$84</f>
        <v>0</v>
      </c>
      <c r="AA73" s="398">
        <f>payesh!BV86</f>
        <v>0</v>
      </c>
      <c r="AB73" s="398">
        <f>payesh!BV155</f>
        <v>0</v>
      </c>
      <c r="AC73" s="398">
        <f>payesh!BV157</f>
        <v>0</v>
      </c>
      <c r="AD73" s="398">
        <f>payesh!BV159</f>
        <v>0</v>
      </c>
      <c r="AE73" s="398">
        <f>payesh!BV161</f>
        <v>0</v>
      </c>
      <c r="AF73" s="398">
        <f>payesh!BV163</f>
        <v>0</v>
      </c>
      <c r="AG73" s="398">
        <f>payesh!BV165</f>
        <v>0</v>
      </c>
      <c r="AH73" s="398">
        <f>payesh!BV167</f>
        <v>0</v>
      </c>
      <c r="AI73" s="398">
        <f>payesh!BV169</f>
        <v>0</v>
      </c>
      <c r="AJ73" s="398">
        <f>payesh!BV171</f>
        <v>0</v>
      </c>
      <c r="AK73" s="401">
        <f>payesh!BV173</f>
        <v>0</v>
      </c>
    </row>
    <row r="74" spans="2:37" ht="18.75" thickBot="1" x14ac:dyDescent="0.3">
      <c r="B74" s="402">
        <f>payesh!BW7</f>
        <v>71</v>
      </c>
      <c r="C74" s="390">
        <f>payesh!BW3</f>
        <v>0</v>
      </c>
      <c r="D74" s="390">
        <f>payesh!BW4</f>
        <v>0</v>
      </c>
      <c r="E74" s="390">
        <f>payesh!BW5</f>
        <v>0</v>
      </c>
      <c r="F74" s="390">
        <f>payesh!BW6</f>
        <v>0</v>
      </c>
      <c r="G74" s="390">
        <f>payesh!BW10</f>
        <v>0</v>
      </c>
      <c r="H74" s="390">
        <f>payesh!BW13</f>
        <v>0</v>
      </c>
      <c r="I74" s="391">
        <f>payesh!BW14</f>
        <v>0</v>
      </c>
      <c r="J74" s="390">
        <f>payesh!BW9</f>
        <v>0</v>
      </c>
      <c r="K74" s="390">
        <f>payesh!BW18</f>
        <v>0</v>
      </c>
      <c r="L74" s="390">
        <f>payesh!BW8</f>
        <v>0</v>
      </c>
      <c r="M74" s="390">
        <f>payesh!BW46</f>
        <v>0</v>
      </c>
      <c r="N74" s="391">
        <f>payesh!BW17</f>
        <v>0</v>
      </c>
      <c r="O74" s="390">
        <f>payesh!BW16</f>
        <v>0</v>
      </c>
      <c r="P74" s="390">
        <f>payesh!BW19</f>
        <v>0</v>
      </c>
      <c r="Q74" s="390">
        <f>payesh!BW20</f>
        <v>0</v>
      </c>
      <c r="R74" s="390">
        <f>payesh!BW21</f>
        <v>0</v>
      </c>
      <c r="S74" s="390">
        <f>payesh!$BW$55</f>
        <v>0</v>
      </c>
      <c r="T74" s="413">
        <f>payesh!BW64</f>
        <v>0</v>
      </c>
      <c r="U74" s="390">
        <f>payesh!$BW$56</f>
        <v>0</v>
      </c>
      <c r="V74" s="390">
        <f>payesh!BW65</f>
        <v>0</v>
      </c>
      <c r="W74" s="390">
        <f>payesh!BW78</f>
        <v>0</v>
      </c>
      <c r="X74" s="390">
        <f>payesh!BW79</f>
        <v>0</v>
      </c>
      <c r="Y74" s="390">
        <f>payesh!$BW$83</f>
        <v>0</v>
      </c>
      <c r="Z74" s="390">
        <f>payesh!$BW$84</f>
        <v>0</v>
      </c>
      <c r="AA74" s="390">
        <f>payesh!BW86</f>
        <v>0</v>
      </c>
      <c r="AB74" s="390">
        <f>payesh!BW155</f>
        <v>0</v>
      </c>
      <c r="AC74" s="390">
        <f>payesh!BW157</f>
        <v>0</v>
      </c>
      <c r="AD74" s="390">
        <f>payesh!BW159</f>
        <v>0</v>
      </c>
      <c r="AE74" s="390">
        <f>payesh!BW161</f>
        <v>0</v>
      </c>
      <c r="AF74" s="390">
        <f>payesh!BW163</f>
        <v>0</v>
      </c>
      <c r="AG74" s="390">
        <f>payesh!BW165</f>
        <v>0</v>
      </c>
      <c r="AH74" s="390">
        <f>payesh!BW167</f>
        <v>0</v>
      </c>
      <c r="AI74" s="390">
        <f>payesh!BW169</f>
        <v>0</v>
      </c>
      <c r="AJ74" s="390">
        <f>payesh!BW171</f>
        <v>0</v>
      </c>
      <c r="AK74" s="393">
        <f>payesh!BW173</f>
        <v>0</v>
      </c>
    </row>
    <row r="75" spans="2:37" ht="18.75" thickBot="1" x14ac:dyDescent="0.3">
      <c r="B75" s="395">
        <f>payesh!BX7</f>
        <v>72</v>
      </c>
      <c r="C75" s="398">
        <f>payesh!BX3</f>
        <v>0</v>
      </c>
      <c r="D75" s="398">
        <f>payesh!BX4</f>
        <v>0</v>
      </c>
      <c r="E75" s="398">
        <f>payesh!BX5</f>
        <v>0</v>
      </c>
      <c r="F75" s="398">
        <f>payesh!BX6</f>
        <v>0</v>
      </c>
      <c r="G75" s="398">
        <f>payesh!BX10</f>
        <v>0</v>
      </c>
      <c r="H75" s="398">
        <f>payesh!BX13</f>
        <v>0</v>
      </c>
      <c r="I75" s="399">
        <f>payesh!BX14</f>
        <v>0</v>
      </c>
      <c r="J75" s="398">
        <f>payesh!BX9</f>
        <v>0</v>
      </c>
      <c r="K75" s="398">
        <f>payesh!BX18</f>
        <v>0</v>
      </c>
      <c r="L75" s="398">
        <f>payesh!BX8</f>
        <v>0</v>
      </c>
      <c r="M75" s="398">
        <f>payesh!BX46</f>
        <v>0</v>
      </c>
      <c r="N75" s="399">
        <f>payesh!BX17</f>
        <v>0</v>
      </c>
      <c r="O75" s="398">
        <f>payesh!BX16</f>
        <v>0</v>
      </c>
      <c r="P75" s="398">
        <f>payesh!BX19</f>
        <v>0</v>
      </c>
      <c r="Q75" s="398">
        <f>payesh!BX20</f>
        <v>0</v>
      </c>
      <c r="R75" s="398">
        <f>payesh!BX21</f>
        <v>0</v>
      </c>
      <c r="S75" s="398">
        <f>payesh!$BX$55</f>
        <v>0</v>
      </c>
      <c r="T75" s="414">
        <f>payesh!BX64</f>
        <v>0</v>
      </c>
      <c r="U75" s="398">
        <f>payesh!$BX$56</f>
        <v>0</v>
      </c>
      <c r="V75" s="398">
        <f>payesh!BX65</f>
        <v>0</v>
      </c>
      <c r="W75" s="398">
        <f>payesh!BX78</f>
        <v>0</v>
      </c>
      <c r="X75" s="398">
        <f>payesh!BX79</f>
        <v>0</v>
      </c>
      <c r="Y75" s="398">
        <f>payesh!$BX$83</f>
        <v>0</v>
      </c>
      <c r="Z75" s="398">
        <f>payesh!$BX$84</f>
        <v>0</v>
      </c>
      <c r="AA75" s="398">
        <f>payesh!BX86</f>
        <v>0</v>
      </c>
      <c r="AB75" s="398">
        <f>payesh!BX155</f>
        <v>0</v>
      </c>
      <c r="AC75" s="398">
        <f>payesh!BX157</f>
        <v>0</v>
      </c>
      <c r="AD75" s="398">
        <f>payesh!BX159</f>
        <v>0</v>
      </c>
      <c r="AE75" s="398">
        <f>payesh!BX161</f>
        <v>0</v>
      </c>
      <c r="AF75" s="398">
        <f>payesh!BX163</f>
        <v>0</v>
      </c>
      <c r="AG75" s="398">
        <f>payesh!BX165</f>
        <v>0</v>
      </c>
      <c r="AH75" s="398">
        <f>payesh!BX167</f>
        <v>0</v>
      </c>
      <c r="AI75" s="398">
        <f>payesh!BX169</f>
        <v>0</v>
      </c>
      <c r="AJ75" s="398">
        <f>payesh!BX171</f>
        <v>0</v>
      </c>
      <c r="AK75" s="401">
        <f>payesh!BX173</f>
        <v>0</v>
      </c>
    </row>
    <row r="76" spans="2:37" ht="18.75" thickBot="1" x14ac:dyDescent="0.3">
      <c r="B76" s="402">
        <f>payesh!BY7</f>
        <v>73</v>
      </c>
      <c r="C76" s="390">
        <f>payesh!BY3</f>
        <v>0</v>
      </c>
      <c r="D76" s="390">
        <f>payesh!BY4</f>
        <v>0</v>
      </c>
      <c r="E76" s="390">
        <f>payesh!BY5</f>
        <v>0</v>
      </c>
      <c r="F76" s="390">
        <f>payesh!BY6</f>
        <v>0</v>
      </c>
      <c r="G76" s="390">
        <f>payesh!BY10</f>
        <v>0</v>
      </c>
      <c r="H76" s="390">
        <f>payesh!BY13</f>
        <v>0</v>
      </c>
      <c r="I76" s="391">
        <f>payesh!BY14</f>
        <v>0</v>
      </c>
      <c r="J76" s="390">
        <f>payesh!BY9</f>
        <v>0</v>
      </c>
      <c r="K76" s="390">
        <f>payesh!BY18</f>
        <v>0</v>
      </c>
      <c r="L76" s="390">
        <f>payesh!BY8</f>
        <v>0</v>
      </c>
      <c r="M76" s="390">
        <f>payesh!BY46</f>
        <v>0</v>
      </c>
      <c r="N76" s="391">
        <f>payesh!BY17</f>
        <v>0</v>
      </c>
      <c r="O76" s="390">
        <f>payesh!BY16</f>
        <v>0</v>
      </c>
      <c r="P76" s="390">
        <f>payesh!BY19</f>
        <v>0</v>
      </c>
      <c r="Q76" s="390">
        <f>payesh!BY20</f>
        <v>0</v>
      </c>
      <c r="R76" s="390">
        <f>payesh!BY21</f>
        <v>0</v>
      </c>
      <c r="S76" s="390">
        <f>payesh!$BY$55</f>
        <v>0</v>
      </c>
      <c r="T76" s="413">
        <f>payesh!BY64</f>
        <v>0</v>
      </c>
      <c r="U76" s="390">
        <f>payesh!$BY$56</f>
        <v>0</v>
      </c>
      <c r="V76" s="390">
        <f>payesh!BY65</f>
        <v>0</v>
      </c>
      <c r="W76" s="390">
        <f>payesh!BY78</f>
        <v>0</v>
      </c>
      <c r="X76" s="390">
        <f>payesh!BY79</f>
        <v>0</v>
      </c>
      <c r="Y76" s="390">
        <f>payesh!$BY$83</f>
        <v>0</v>
      </c>
      <c r="Z76" s="390">
        <f>payesh!$BY$84</f>
        <v>0</v>
      </c>
      <c r="AA76" s="390">
        <f>payesh!BY86</f>
        <v>0</v>
      </c>
      <c r="AB76" s="390">
        <f>payesh!BY155</f>
        <v>0</v>
      </c>
      <c r="AC76" s="390">
        <f>payesh!BY157</f>
        <v>0</v>
      </c>
      <c r="AD76" s="390">
        <f>payesh!BY159</f>
        <v>0</v>
      </c>
      <c r="AE76" s="390">
        <f>payesh!BY161</f>
        <v>0</v>
      </c>
      <c r="AF76" s="390">
        <f>payesh!BY163</f>
        <v>0</v>
      </c>
      <c r="AG76" s="390">
        <f>payesh!BY165</f>
        <v>0</v>
      </c>
      <c r="AH76" s="390">
        <f>payesh!BY167</f>
        <v>0</v>
      </c>
      <c r="AI76" s="390">
        <f>payesh!BY169</f>
        <v>0</v>
      </c>
      <c r="AJ76" s="390">
        <f>payesh!BY171</f>
        <v>0</v>
      </c>
      <c r="AK76" s="393">
        <f>payesh!BY173</f>
        <v>0</v>
      </c>
    </row>
    <row r="77" spans="2:37" ht="18.75" thickBot="1" x14ac:dyDescent="0.3">
      <c r="B77" s="395">
        <f>payesh!BZ7</f>
        <v>74</v>
      </c>
      <c r="C77" s="398">
        <f>payesh!BZ3</f>
        <v>0</v>
      </c>
      <c r="D77" s="398">
        <f>payesh!BZ4</f>
        <v>0</v>
      </c>
      <c r="E77" s="398">
        <f>payesh!BZ5</f>
        <v>0</v>
      </c>
      <c r="F77" s="398">
        <f>payesh!BZ6</f>
        <v>0</v>
      </c>
      <c r="G77" s="398">
        <f>payesh!BZ10</f>
        <v>0</v>
      </c>
      <c r="H77" s="398">
        <f>payesh!BZ13</f>
        <v>0</v>
      </c>
      <c r="I77" s="399">
        <f>payesh!BZ14</f>
        <v>0</v>
      </c>
      <c r="J77" s="398">
        <f>payesh!BZ9</f>
        <v>0</v>
      </c>
      <c r="K77" s="398">
        <f>payesh!BZ18</f>
        <v>0</v>
      </c>
      <c r="L77" s="398">
        <f>payesh!BZ8</f>
        <v>0</v>
      </c>
      <c r="M77" s="398">
        <f>payesh!BZ46</f>
        <v>0</v>
      </c>
      <c r="N77" s="399">
        <f>payesh!BZ17</f>
        <v>0</v>
      </c>
      <c r="O77" s="398">
        <f>payesh!BZ16</f>
        <v>0</v>
      </c>
      <c r="P77" s="398">
        <f>payesh!BZ19</f>
        <v>0</v>
      </c>
      <c r="Q77" s="398">
        <f>payesh!BZ20</f>
        <v>0</v>
      </c>
      <c r="R77" s="398">
        <f>payesh!BZ21</f>
        <v>0</v>
      </c>
      <c r="S77" s="398">
        <f>payesh!$BZ$55</f>
        <v>0</v>
      </c>
      <c r="T77" s="414">
        <f>payesh!BZ64</f>
        <v>0</v>
      </c>
      <c r="U77" s="398">
        <f>payesh!$BZ$56</f>
        <v>0</v>
      </c>
      <c r="V77" s="398">
        <f>payesh!BZ65</f>
        <v>0</v>
      </c>
      <c r="W77" s="398">
        <f>payesh!BZ78</f>
        <v>0</v>
      </c>
      <c r="X77" s="398">
        <f>payesh!BZ79</f>
        <v>0</v>
      </c>
      <c r="Y77" s="398">
        <f>payesh!$BZ$83</f>
        <v>0</v>
      </c>
      <c r="Z77" s="398">
        <f>payesh!$BZ$84</f>
        <v>0</v>
      </c>
      <c r="AA77" s="398">
        <f>payesh!BZ86</f>
        <v>0</v>
      </c>
      <c r="AB77" s="398">
        <f>payesh!BZ155</f>
        <v>0</v>
      </c>
      <c r="AC77" s="398">
        <f>payesh!BZ157</f>
        <v>0</v>
      </c>
      <c r="AD77" s="398">
        <f>payesh!BZ159</f>
        <v>0</v>
      </c>
      <c r="AE77" s="398">
        <f>payesh!BZ161</f>
        <v>0</v>
      </c>
      <c r="AF77" s="398">
        <f>payesh!BZ163</f>
        <v>0</v>
      </c>
      <c r="AG77" s="398">
        <f>payesh!BZ165</f>
        <v>0</v>
      </c>
      <c r="AH77" s="398">
        <f>payesh!BZ167</f>
        <v>0</v>
      </c>
      <c r="AI77" s="398">
        <f>payesh!BZ169</f>
        <v>0</v>
      </c>
      <c r="AJ77" s="398">
        <f>payesh!BZ171</f>
        <v>0</v>
      </c>
      <c r="AK77" s="401">
        <f>payesh!BZ173</f>
        <v>0</v>
      </c>
    </row>
    <row r="78" spans="2:37" ht="18.75" thickBot="1" x14ac:dyDescent="0.3">
      <c r="B78" s="402">
        <f>payesh!CA7</f>
        <v>75</v>
      </c>
      <c r="C78" s="390">
        <f>payesh!CA3</f>
        <v>0</v>
      </c>
      <c r="D78" s="390">
        <f>payesh!CA4</f>
        <v>0</v>
      </c>
      <c r="E78" s="390">
        <f>payesh!CA5</f>
        <v>0</v>
      </c>
      <c r="F78" s="390">
        <f>payesh!CA6</f>
        <v>0</v>
      </c>
      <c r="G78" s="390">
        <f>payesh!CA10</f>
        <v>0</v>
      </c>
      <c r="H78" s="390">
        <f>payesh!CA13</f>
        <v>0</v>
      </c>
      <c r="I78" s="391">
        <f>payesh!CA14</f>
        <v>0</v>
      </c>
      <c r="J78" s="390">
        <f>payesh!CA9</f>
        <v>0</v>
      </c>
      <c r="K78" s="390">
        <f>payesh!CA18</f>
        <v>0</v>
      </c>
      <c r="L78" s="390">
        <f>payesh!CA8</f>
        <v>0</v>
      </c>
      <c r="M78" s="390">
        <f>payesh!CA46</f>
        <v>0</v>
      </c>
      <c r="N78" s="391">
        <f>payesh!CA17</f>
        <v>0</v>
      </c>
      <c r="O78" s="390">
        <f>payesh!CA16</f>
        <v>0</v>
      </c>
      <c r="P78" s="390">
        <f>payesh!CA19</f>
        <v>0</v>
      </c>
      <c r="Q78" s="390">
        <f>payesh!CA20</f>
        <v>0</v>
      </c>
      <c r="R78" s="390">
        <f>payesh!CA21</f>
        <v>0</v>
      </c>
      <c r="S78" s="390">
        <f>payesh!$CA$55</f>
        <v>0</v>
      </c>
      <c r="T78" s="413">
        <f>payesh!CA64</f>
        <v>0</v>
      </c>
      <c r="U78" s="390">
        <f>payesh!$CA$56</f>
        <v>0</v>
      </c>
      <c r="V78" s="390">
        <f>payesh!CA65</f>
        <v>0</v>
      </c>
      <c r="W78" s="390">
        <f>payesh!CA78</f>
        <v>0</v>
      </c>
      <c r="X78" s="390">
        <f>payesh!CA79</f>
        <v>0</v>
      </c>
      <c r="Y78" s="390">
        <f>payesh!$CA$83</f>
        <v>0</v>
      </c>
      <c r="Z78" s="390">
        <f>payesh!$CA$84</f>
        <v>0</v>
      </c>
      <c r="AA78" s="390">
        <f>payesh!CA86</f>
        <v>0</v>
      </c>
      <c r="AB78" s="390">
        <f>payesh!CA155</f>
        <v>0</v>
      </c>
      <c r="AC78" s="390">
        <f>payesh!CA157</f>
        <v>0</v>
      </c>
      <c r="AD78" s="390">
        <f>payesh!CA159</f>
        <v>0</v>
      </c>
      <c r="AE78" s="390">
        <f>payesh!CA161</f>
        <v>0</v>
      </c>
      <c r="AF78" s="390">
        <f>payesh!CA163</f>
        <v>0</v>
      </c>
      <c r="AG78" s="390">
        <f>payesh!CA165</f>
        <v>0</v>
      </c>
      <c r="AH78" s="390">
        <f>payesh!CA167</f>
        <v>0</v>
      </c>
      <c r="AI78" s="390">
        <f>payesh!CA169</f>
        <v>0</v>
      </c>
      <c r="AJ78" s="390">
        <f>payesh!CA171</f>
        <v>0</v>
      </c>
      <c r="AK78" s="393">
        <f>payesh!CA173</f>
        <v>0</v>
      </c>
    </row>
    <row r="79" spans="2:37" ht="18.75" thickBot="1" x14ac:dyDescent="0.3">
      <c r="B79" s="395">
        <f>payesh!CB7</f>
        <v>76</v>
      </c>
      <c r="C79" s="398">
        <f>payesh!CB3</f>
        <v>0</v>
      </c>
      <c r="D79" s="398">
        <f>payesh!CB4</f>
        <v>0</v>
      </c>
      <c r="E79" s="398">
        <f>payesh!CB5</f>
        <v>0</v>
      </c>
      <c r="F79" s="398">
        <f>payesh!CB6</f>
        <v>0</v>
      </c>
      <c r="G79" s="398">
        <f>payesh!CB10</f>
        <v>0</v>
      </c>
      <c r="H79" s="398">
        <f>payesh!CB13</f>
        <v>0</v>
      </c>
      <c r="I79" s="399">
        <f>payesh!CB14</f>
        <v>0</v>
      </c>
      <c r="J79" s="398">
        <f>payesh!CB9</f>
        <v>0</v>
      </c>
      <c r="K79" s="398">
        <f>payesh!CB18</f>
        <v>0</v>
      </c>
      <c r="L79" s="398">
        <f>payesh!CB8</f>
        <v>0</v>
      </c>
      <c r="M79" s="398">
        <f>payesh!CB46</f>
        <v>0</v>
      </c>
      <c r="N79" s="399">
        <f>payesh!CB17</f>
        <v>0</v>
      </c>
      <c r="O79" s="398">
        <f>payesh!CB16</f>
        <v>0</v>
      </c>
      <c r="P79" s="398">
        <f>payesh!CB19</f>
        <v>0</v>
      </c>
      <c r="Q79" s="398">
        <f>payesh!CB20</f>
        <v>0</v>
      </c>
      <c r="R79" s="398">
        <f>payesh!CB21</f>
        <v>0</v>
      </c>
      <c r="S79" s="398">
        <f>payesh!$CB$55</f>
        <v>0</v>
      </c>
      <c r="T79" s="414">
        <f>payesh!CB64</f>
        <v>0</v>
      </c>
      <c r="U79" s="398">
        <f>payesh!$CB$56</f>
        <v>0</v>
      </c>
      <c r="V79" s="398">
        <f>payesh!CB65</f>
        <v>0</v>
      </c>
      <c r="W79" s="398">
        <f>payesh!CB78</f>
        <v>0</v>
      </c>
      <c r="X79" s="398">
        <f>payesh!CB79</f>
        <v>0</v>
      </c>
      <c r="Y79" s="398">
        <f>payesh!$CB$83</f>
        <v>0</v>
      </c>
      <c r="Z79" s="398">
        <f>payesh!$CB$84</f>
        <v>0</v>
      </c>
      <c r="AA79" s="398">
        <f>payesh!CB86</f>
        <v>0</v>
      </c>
      <c r="AB79" s="398">
        <f>payesh!CB155</f>
        <v>0</v>
      </c>
      <c r="AC79" s="398">
        <f>payesh!CB157</f>
        <v>0</v>
      </c>
      <c r="AD79" s="398">
        <f>payesh!CB159</f>
        <v>0</v>
      </c>
      <c r="AE79" s="398">
        <f>payesh!CB161</f>
        <v>0</v>
      </c>
      <c r="AF79" s="398">
        <f>payesh!CB163</f>
        <v>0</v>
      </c>
      <c r="AG79" s="398">
        <f>payesh!CB165</f>
        <v>0</v>
      </c>
      <c r="AH79" s="398">
        <f>payesh!CB167</f>
        <v>0</v>
      </c>
      <c r="AI79" s="398">
        <f>payesh!CB169</f>
        <v>0</v>
      </c>
      <c r="AJ79" s="398">
        <f>payesh!CB171</f>
        <v>0</v>
      </c>
      <c r="AK79" s="401">
        <f>payesh!CB173</f>
        <v>0</v>
      </c>
    </row>
    <row r="80" spans="2:37" ht="18.75" thickBot="1" x14ac:dyDescent="0.3">
      <c r="B80" s="402">
        <f>payesh!CC7</f>
        <v>77</v>
      </c>
      <c r="C80" s="390">
        <f>payesh!CC3</f>
        <v>0</v>
      </c>
      <c r="D80" s="390">
        <f>payesh!CC4</f>
        <v>0</v>
      </c>
      <c r="E80" s="390">
        <f>payesh!CC5</f>
        <v>0</v>
      </c>
      <c r="F80" s="390">
        <f>payesh!CC6</f>
        <v>0</v>
      </c>
      <c r="G80" s="390">
        <f>payesh!CC10</f>
        <v>0</v>
      </c>
      <c r="H80" s="390">
        <f>payesh!CC13</f>
        <v>0</v>
      </c>
      <c r="I80" s="391">
        <f>payesh!CC14</f>
        <v>0</v>
      </c>
      <c r="J80" s="390">
        <f>payesh!CC9</f>
        <v>0</v>
      </c>
      <c r="K80" s="390">
        <f>payesh!CC18</f>
        <v>0</v>
      </c>
      <c r="L80" s="390">
        <f>payesh!CC8</f>
        <v>0</v>
      </c>
      <c r="M80" s="390">
        <f>payesh!CC46</f>
        <v>0</v>
      </c>
      <c r="N80" s="391">
        <f>payesh!CC17</f>
        <v>0</v>
      </c>
      <c r="O80" s="390">
        <f>payesh!CC16</f>
        <v>0</v>
      </c>
      <c r="P80" s="390">
        <f>payesh!CC19</f>
        <v>0</v>
      </c>
      <c r="Q80" s="390">
        <f>payesh!CC20</f>
        <v>0</v>
      </c>
      <c r="R80" s="390">
        <f>payesh!CC21</f>
        <v>0</v>
      </c>
      <c r="S80" s="390">
        <f>payesh!$CC$55</f>
        <v>0</v>
      </c>
      <c r="T80" s="413">
        <f>payesh!CC64</f>
        <v>0</v>
      </c>
      <c r="U80" s="390">
        <f>payesh!$CC$56</f>
        <v>0</v>
      </c>
      <c r="V80" s="390">
        <f>payesh!CC65</f>
        <v>0</v>
      </c>
      <c r="W80" s="390">
        <f>payesh!CC78</f>
        <v>0</v>
      </c>
      <c r="X80" s="390">
        <f>payesh!CC79</f>
        <v>0</v>
      </c>
      <c r="Y80" s="390">
        <f>payesh!$CC$83</f>
        <v>0</v>
      </c>
      <c r="Z80" s="390">
        <f>payesh!$CC$84</f>
        <v>0</v>
      </c>
      <c r="AA80" s="390">
        <f>payesh!CC86</f>
        <v>0</v>
      </c>
      <c r="AB80" s="390">
        <f>payesh!CC155</f>
        <v>0</v>
      </c>
      <c r="AC80" s="390">
        <f>payesh!CC157</f>
        <v>0</v>
      </c>
      <c r="AD80" s="390">
        <f>payesh!CC159</f>
        <v>0</v>
      </c>
      <c r="AE80" s="390">
        <f>payesh!CC161</f>
        <v>0</v>
      </c>
      <c r="AF80" s="390">
        <f>payesh!CC163</f>
        <v>0</v>
      </c>
      <c r="AG80" s="390">
        <f>payesh!CC165</f>
        <v>0</v>
      </c>
      <c r="AH80" s="390">
        <f>payesh!CC167</f>
        <v>0</v>
      </c>
      <c r="AI80" s="390">
        <f>payesh!CC169</f>
        <v>0</v>
      </c>
      <c r="AJ80" s="390">
        <f>payesh!CC171</f>
        <v>0</v>
      </c>
      <c r="AK80" s="393">
        <f>payesh!CC173</f>
        <v>0</v>
      </c>
    </row>
    <row r="81" spans="2:37" ht="18.75" thickBot="1" x14ac:dyDescent="0.3">
      <c r="B81" s="395">
        <f>payesh!CD7</f>
        <v>78</v>
      </c>
      <c r="C81" s="398">
        <f>payesh!CD3</f>
        <v>0</v>
      </c>
      <c r="D81" s="398">
        <f>payesh!CD4</f>
        <v>0</v>
      </c>
      <c r="E81" s="398">
        <f>payesh!CD5</f>
        <v>0</v>
      </c>
      <c r="F81" s="398">
        <f>payesh!CD6</f>
        <v>0</v>
      </c>
      <c r="G81" s="398">
        <f>payesh!CD10</f>
        <v>0</v>
      </c>
      <c r="H81" s="398">
        <f>payesh!CD13</f>
        <v>0</v>
      </c>
      <c r="I81" s="399">
        <f>payesh!CD14</f>
        <v>0</v>
      </c>
      <c r="J81" s="398">
        <f>payesh!CD9</f>
        <v>0</v>
      </c>
      <c r="K81" s="398">
        <f>payesh!CD18</f>
        <v>0</v>
      </c>
      <c r="L81" s="398">
        <f>payesh!CD8</f>
        <v>0</v>
      </c>
      <c r="M81" s="398">
        <f>payesh!CD46</f>
        <v>0</v>
      </c>
      <c r="N81" s="399">
        <f>payesh!CD17</f>
        <v>0</v>
      </c>
      <c r="O81" s="398">
        <f>payesh!CD16</f>
        <v>0</v>
      </c>
      <c r="P81" s="398">
        <f>payesh!CD19</f>
        <v>0</v>
      </c>
      <c r="Q81" s="398">
        <f>payesh!CD20</f>
        <v>0</v>
      </c>
      <c r="R81" s="398">
        <f>payesh!CD21</f>
        <v>0</v>
      </c>
      <c r="S81" s="398">
        <f>payesh!$CD$55</f>
        <v>0</v>
      </c>
      <c r="T81" s="414">
        <f>payesh!CD64</f>
        <v>0</v>
      </c>
      <c r="U81" s="398">
        <f>payesh!$CD$56</f>
        <v>0</v>
      </c>
      <c r="V81" s="398">
        <f>payesh!CD65</f>
        <v>0</v>
      </c>
      <c r="W81" s="398">
        <f>payesh!CD78</f>
        <v>0</v>
      </c>
      <c r="X81" s="398">
        <f>payesh!CD79</f>
        <v>0</v>
      </c>
      <c r="Y81" s="398">
        <f>payesh!$CD$83</f>
        <v>0</v>
      </c>
      <c r="Z81" s="398">
        <f>payesh!$CD$84</f>
        <v>0</v>
      </c>
      <c r="AA81" s="398">
        <f>payesh!CD86</f>
        <v>0</v>
      </c>
      <c r="AB81" s="398">
        <f>payesh!CD155</f>
        <v>0</v>
      </c>
      <c r="AC81" s="398">
        <f>payesh!CD157</f>
        <v>0</v>
      </c>
      <c r="AD81" s="398">
        <f>payesh!CD159</f>
        <v>0</v>
      </c>
      <c r="AE81" s="398">
        <f>payesh!CD161</f>
        <v>0</v>
      </c>
      <c r="AF81" s="398">
        <f>payesh!CD163</f>
        <v>0</v>
      </c>
      <c r="AG81" s="398">
        <f>payesh!CD165</f>
        <v>0</v>
      </c>
      <c r="AH81" s="398">
        <f>payesh!CD167</f>
        <v>0</v>
      </c>
      <c r="AI81" s="398">
        <f>payesh!CD169</f>
        <v>0</v>
      </c>
      <c r="AJ81" s="398">
        <f>payesh!CD171</f>
        <v>0</v>
      </c>
      <c r="AK81" s="401">
        <f>payesh!CD173</f>
        <v>0</v>
      </c>
    </row>
    <row r="82" spans="2:37" ht="18.75" thickBot="1" x14ac:dyDescent="0.3">
      <c r="B82" s="402">
        <f>payesh!CE7</f>
        <v>79</v>
      </c>
      <c r="C82" s="390">
        <f>payesh!CE3</f>
        <v>0</v>
      </c>
      <c r="D82" s="390">
        <f>payesh!CE4</f>
        <v>0</v>
      </c>
      <c r="E82" s="390">
        <f>payesh!CE5</f>
        <v>0</v>
      </c>
      <c r="F82" s="390">
        <f>payesh!CE6</f>
        <v>0</v>
      </c>
      <c r="G82" s="390">
        <f>payesh!CE10</f>
        <v>0</v>
      </c>
      <c r="H82" s="390">
        <f>payesh!CE13</f>
        <v>0</v>
      </c>
      <c r="I82" s="391">
        <f>payesh!CE14</f>
        <v>0</v>
      </c>
      <c r="J82" s="390">
        <f>payesh!CE9</f>
        <v>0</v>
      </c>
      <c r="K82" s="390">
        <f>payesh!CE18</f>
        <v>0</v>
      </c>
      <c r="L82" s="390">
        <f>payesh!CE8</f>
        <v>0</v>
      </c>
      <c r="M82" s="390">
        <f>payesh!CE46</f>
        <v>0</v>
      </c>
      <c r="N82" s="391">
        <f>payesh!CE17</f>
        <v>0</v>
      </c>
      <c r="O82" s="390">
        <f>payesh!CE16</f>
        <v>0</v>
      </c>
      <c r="P82" s="390">
        <f>payesh!CE19</f>
        <v>0</v>
      </c>
      <c r="Q82" s="390">
        <f>payesh!CE20</f>
        <v>0</v>
      </c>
      <c r="R82" s="390">
        <f>payesh!CE21</f>
        <v>0</v>
      </c>
      <c r="S82" s="390">
        <f>payesh!$CE$55</f>
        <v>0</v>
      </c>
      <c r="T82" s="413">
        <f>payesh!CE64</f>
        <v>0</v>
      </c>
      <c r="U82" s="390">
        <f>payesh!$CE$56</f>
        <v>0</v>
      </c>
      <c r="V82" s="390">
        <f>payesh!CE65</f>
        <v>0</v>
      </c>
      <c r="W82" s="390">
        <f>payesh!CE78</f>
        <v>0</v>
      </c>
      <c r="X82" s="390">
        <f>payesh!CE79</f>
        <v>0</v>
      </c>
      <c r="Y82" s="390">
        <f>payesh!$CE$83</f>
        <v>0</v>
      </c>
      <c r="Z82" s="390">
        <f>payesh!$CE$84</f>
        <v>0</v>
      </c>
      <c r="AA82" s="390">
        <f>payesh!CE86</f>
        <v>0</v>
      </c>
      <c r="AB82" s="390">
        <f>payesh!CE155</f>
        <v>0</v>
      </c>
      <c r="AC82" s="390">
        <f>payesh!CE157</f>
        <v>0</v>
      </c>
      <c r="AD82" s="390">
        <f>payesh!CE159</f>
        <v>0</v>
      </c>
      <c r="AE82" s="390">
        <f>payesh!CE161</f>
        <v>0</v>
      </c>
      <c r="AF82" s="390">
        <f>payesh!CE163</f>
        <v>0</v>
      </c>
      <c r="AG82" s="390">
        <f>payesh!CE165</f>
        <v>0</v>
      </c>
      <c r="AH82" s="390">
        <f>payesh!CE167</f>
        <v>0</v>
      </c>
      <c r="AI82" s="390">
        <f>payesh!CE169</f>
        <v>0</v>
      </c>
      <c r="AJ82" s="390">
        <f>payesh!CE171</f>
        <v>0</v>
      </c>
      <c r="AK82" s="393">
        <f>payesh!CE173</f>
        <v>0</v>
      </c>
    </row>
    <row r="83" spans="2:37" ht="18.75" thickBot="1" x14ac:dyDescent="0.3">
      <c r="B83" s="395">
        <f>payesh!CF7</f>
        <v>80</v>
      </c>
      <c r="C83" s="398">
        <f>payesh!CF3</f>
        <v>0</v>
      </c>
      <c r="D83" s="398">
        <f>payesh!CF4</f>
        <v>0</v>
      </c>
      <c r="E83" s="398">
        <f>payesh!CF5</f>
        <v>0</v>
      </c>
      <c r="F83" s="398">
        <f>payesh!CF6</f>
        <v>0</v>
      </c>
      <c r="G83" s="398">
        <f>payesh!CF10</f>
        <v>0</v>
      </c>
      <c r="H83" s="398">
        <f>payesh!CF13</f>
        <v>0</v>
      </c>
      <c r="I83" s="399">
        <f>payesh!CF14</f>
        <v>0</v>
      </c>
      <c r="J83" s="398">
        <f>payesh!CF9</f>
        <v>0</v>
      </c>
      <c r="K83" s="398">
        <f>payesh!CF18</f>
        <v>0</v>
      </c>
      <c r="L83" s="398">
        <f>payesh!CF8</f>
        <v>0</v>
      </c>
      <c r="M83" s="398">
        <f>payesh!CF46</f>
        <v>0</v>
      </c>
      <c r="N83" s="399">
        <f>payesh!CF17</f>
        <v>0</v>
      </c>
      <c r="O83" s="398">
        <f>payesh!CF16</f>
        <v>0</v>
      </c>
      <c r="P83" s="398">
        <f>payesh!CF19</f>
        <v>0</v>
      </c>
      <c r="Q83" s="398">
        <f>payesh!CF20</f>
        <v>0</v>
      </c>
      <c r="R83" s="398">
        <f>payesh!CF21</f>
        <v>0</v>
      </c>
      <c r="S83" s="398">
        <f>payesh!$CF$55</f>
        <v>0</v>
      </c>
      <c r="T83" s="414">
        <f>payesh!CF64</f>
        <v>0</v>
      </c>
      <c r="U83" s="398">
        <f>payesh!$CF$56</f>
        <v>0</v>
      </c>
      <c r="V83" s="398">
        <f>payesh!CF65</f>
        <v>0</v>
      </c>
      <c r="W83" s="398">
        <f>payesh!CF78</f>
        <v>0</v>
      </c>
      <c r="X83" s="398">
        <f>payesh!CF79</f>
        <v>0</v>
      </c>
      <c r="Y83" s="398">
        <f>payesh!$CF$83</f>
        <v>0</v>
      </c>
      <c r="Z83" s="398">
        <f>payesh!$CF$84</f>
        <v>0</v>
      </c>
      <c r="AA83" s="398">
        <f>payesh!CF86</f>
        <v>0</v>
      </c>
      <c r="AB83" s="398">
        <f>payesh!CF155</f>
        <v>0</v>
      </c>
      <c r="AC83" s="398">
        <f>payesh!CF157</f>
        <v>0</v>
      </c>
      <c r="AD83" s="398">
        <f>payesh!CF159</f>
        <v>0</v>
      </c>
      <c r="AE83" s="398">
        <f>payesh!CF161</f>
        <v>0</v>
      </c>
      <c r="AF83" s="398">
        <f>payesh!CF163</f>
        <v>0</v>
      </c>
      <c r="AG83" s="398">
        <f>payesh!CF165</f>
        <v>0</v>
      </c>
      <c r="AH83" s="398">
        <f>payesh!CF167</f>
        <v>0</v>
      </c>
      <c r="AI83" s="398">
        <f>payesh!CF169</f>
        <v>0</v>
      </c>
      <c r="AJ83" s="398">
        <f>payesh!CF171</f>
        <v>0</v>
      </c>
      <c r="AK83" s="401">
        <f>payesh!CF173</f>
        <v>0</v>
      </c>
    </row>
    <row r="84" spans="2:37" ht="18.75" thickBot="1" x14ac:dyDescent="0.3">
      <c r="B84" s="402">
        <f>payesh!CG7</f>
        <v>81</v>
      </c>
      <c r="C84" s="390">
        <f>payesh!CG3</f>
        <v>0</v>
      </c>
      <c r="D84" s="390">
        <f>payesh!CG4</f>
        <v>0</v>
      </c>
      <c r="E84" s="390">
        <f>payesh!CG5</f>
        <v>0</v>
      </c>
      <c r="F84" s="390">
        <f>payesh!CG6</f>
        <v>0</v>
      </c>
      <c r="G84" s="390">
        <f>payesh!CG10</f>
        <v>0</v>
      </c>
      <c r="H84" s="390">
        <f>payesh!CG13</f>
        <v>0</v>
      </c>
      <c r="I84" s="391">
        <f>payesh!CG14</f>
        <v>0</v>
      </c>
      <c r="J84" s="390">
        <f>payesh!CG9</f>
        <v>0</v>
      </c>
      <c r="K84" s="390">
        <f>payesh!CG18</f>
        <v>0</v>
      </c>
      <c r="L84" s="390">
        <f>payesh!CG8</f>
        <v>0</v>
      </c>
      <c r="M84" s="390">
        <f>payesh!CG46</f>
        <v>0</v>
      </c>
      <c r="N84" s="391">
        <f>payesh!CG17</f>
        <v>0</v>
      </c>
      <c r="O84" s="390">
        <f>payesh!CG16</f>
        <v>0</v>
      </c>
      <c r="P84" s="390">
        <f>payesh!CG19</f>
        <v>0</v>
      </c>
      <c r="Q84" s="390">
        <f>payesh!CG20</f>
        <v>0</v>
      </c>
      <c r="R84" s="390">
        <f>payesh!CG21</f>
        <v>0</v>
      </c>
      <c r="S84" s="390">
        <f>payesh!$CG$55</f>
        <v>0</v>
      </c>
      <c r="T84" s="413">
        <f>payesh!CG64</f>
        <v>0</v>
      </c>
      <c r="U84" s="390">
        <f>payesh!$CG$56</f>
        <v>0</v>
      </c>
      <c r="V84" s="390">
        <f>payesh!CG65</f>
        <v>0</v>
      </c>
      <c r="W84" s="390">
        <f>payesh!CG78</f>
        <v>0</v>
      </c>
      <c r="X84" s="390">
        <f>payesh!CG79</f>
        <v>0</v>
      </c>
      <c r="Y84" s="390">
        <f>payesh!$CG$83</f>
        <v>0</v>
      </c>
      <c r="Z84" s="390">
        <f>payesh!$CG$84</f>
        <v>0</v>
      </c>
      <c r="AA84" s="390">
        <f>payesh!CG86</f>
        <v>0</v>
      </c>
      <c r="AB84" s="390">
        <f>payesh!CG155</f>
        <v>0</v>
      </c>
      <c r="AC84" s="390">
        <f>payesh!CG157</f>
        <v>0</v>
      </c>
      <c r="AD84" s="390">
        <f>payesh!CG159</f>
        <v>0</v>
      </c>
      <c r="AE84" s="390">
        <f>payesh!CG161</f>
        <v>0</v>
      </c>
      <c r="AF84" s="390">
        <f>payesh!CG163</f>
        <v>0</v>
      </c>
      <c r="AG84" s="390">
        <f>payesh!CG165</f>
        <v>0</v>
      </c>
      <c r="AH84" s="390">
        <f>payesh!CG167</f>
        <v>0</v>
      </c>
      <c r="AI84" s="390">
        <f>payesh!CG169</f>
        <v>0</v>
      </c>
      <c r="AJ84" s="390">
        <f>payesh!CG171</f>
        <v>0</v>
      </c>
      <c r="AK84" s="393">
        <f>payesh!CG173</f>
        <v>0</v>
      </c>
    </row>
    <row r="85" spans="2:37" ht="18.75" thickBot="1" x14ac:dyDescent="0.3">
      <c r="B85" s="395">
        <f>payesh!CH7</f>
        <v>82</v>
      </c>
      <c r="C85" s="398">
        <f>payesh!CH3</f>
        <v>0</v>
      </c>
      <c r="D85" s="398">
        <f>payesh!CH4</f>
        <v>0</v>
      </c>
      <c r="E85" s="398">
        <f>payesh!CH5</f>
        <v>0</v>
      </c>
      <c r="F85" s="398">
        <f>payesh!CH6</f>
        <v>0</v>
      </c>
      <c r="G85" s="398">
        <f>payesh!CH10</f>
        <v>0</v>
      </c>
      <c r="H85" s="398">
        <f>payesh!CH13</f>
        <v>0</v>
      </c>
      <c r="I85" s="399">
        <f>payesh!CH14</f>
        <v>0</v>
      </c>
      <c r="J85" s="398">
        <f>payesh!CH9</f>
        <v>0</v>
      </c>
      <c r="K85" s="398">
        <f>payesh!CH18</f>
        <v>0</v>
      </c>
      <c r="L85" s="398">
        <f>payesh!CH8</f>
        <v>0</v>
      </c>
      <c r="M85" s="398">
        <f>payesh!CH46</f>
        <v>0</v>
      </c>
      <c r="N85" s="399">
        <f>payesh!CH17</f>
        <v>0</v>
      </c>
      <c r="O85" s="398">
        <f>payesh!CH16</f>
        <v>0</v>
      </c>
      <c r="P85" s="398">
        <f>payesh!CH19</f>
        <v>0</v>
      </c>
      <c r="Q85" s="398">
        <f>payesh!CH20</f>
        <v>0</v>
      </c>
      <c r="R85" s="398">
        <f>payesh!CH21</f>
        <v>0</v>
      </c>
      <c r="S85" s="398">
        <f>payesh!$CH$55</f>
        <v>0</v>
      </c>
      <c r="T85" s="414">
        <f>payesh!CH64</f>
        <v>0</v>
      </c>
      <c r="U85" s="398">
        <f>payesh!$CH$56</f>
        <v>0</v>
      </c>
      <c r="V85" s="398">
        <f>payesh!CH65</f>
        <v>0</v>
      </c>
      <c r="W85" s="398">
        <f>payesh!CH78</f>
        <v>0</v>
      </c>
      <c r="X85" s="398">
        <f>payesh!CH79</f>
        <v>0</v>
      </c>
      <c r="Y85" s="398">
        <f>payesh!$CH$83</f>
        <v>0</v>
      </c>
      <c r="Z85" s="398">
        <f>payesh!$CH$84</f>
        <v>0</v>
      </c>
      <c r="AA85" s="398">
        <f>payesh!CH86</f>
        <v>0</v>
      </c>
      <c r="AB85" s="398">
        <f>payesh!CH155</f>
        <v>0</v>
      </c>
      <c r="AC85" s="398">
        <f>payesh!CH157</f>
        <v>0</v>
      </c>
      <c r="AD85" s="398">
        <f>payesh!CH159</f>
        <v>0</v>
      </c>
      <c r="AE85" s="398">
        <f>payesh!CH161</f>
        <v>0</v>
      </c>
      <c r="AF85" s="398">
        <f>payesh!CH163</f>
        <v>0</v>
      </c>
      <c r="AG85" s="398">
        <f>payesh!CH165</f>
        <v>0</v>
      </c>
      <c r="AH85" s="398">
        <f>payesh!CH167</f>
        <v>0</v>
      </c>
      <c r="AI85" s="398">
        <f>payesh!CH169</f>
        <v>0</v>
      </c>
      <c r="AJ85" s="398">
        <f>payesh!CH171</f>
        <v>0</v>
      </c>
      <c r="AK85" s="401">
        <f>payesh!CH173</f>
        <v>0</v>
      </c>
    </row>
    <row r="86" spans="2:37" ht="18.75" thickBot="1" x14ac:dyDescent="0.3">
      <c r="B86" s="402">
        <f>payesh!CI7</f>
        <v>83</v>
      </c>
      <c r="C86" s="390">
        <f>payesh!CI3</f>
        <v>0</v>
      </c>
      <c r="D86" s="390">
        <f>payesh!CI4</f>
        <v>0</v>
      </c>
      <c r="E86" s="390">
        <f>payesh!CI5</f>
        <v>0</v>
      </c>
      <c r="F86" s="390">
        <f>payesh!CI6</f>
        <v>0</v>
      </c>
      <c r="G86" s="390">
        <f>payesh!CI10</f>
        <v>0</v>
      </c>
      <c r="H86" s="390">
        <f>payesh!CI13</f>
        <v>0</v>
      </c>
      <c r="I86" s="391">
        <f>payesh!CI14</f>
        <v>0</v>
      </c>
      <c r="J86" s="390">
        <f>payesh!CI9</f>
        <v>0</v>
      </c>
      <c r="K86" s="390">
        <f>payesh!CI18</f>
        <v>0</v>
      </c>
      <c r="L86" s="390">
        <f>payesh!CI8</f>
        <v>0</v>
      </c>
      <c r="M86" s="390">
        <f>payesh!CI46</f>
        <v>0</v>
      </c>
      <c r="N86" s="391">
        <f>payesh!CI17</f>
        <v>0</v>
      </c>
      <c r="O86" s="390">
        <f>payesh!CI16</f>
        <v>0</v>
      </c>
      <c r="P86" s="390">
        <f>payesh!CI19</f>
        <v>0</v>
      </c>
      <c r="Q86" s="390">
        <f>payesh!CI20</f>
        <v>0</v>
      </c>
      <c r="R86" s="390">
        <f>payesh!CI21</f>
        <v>0</v>
      </c>
      <c r="S86" s="390">
        <f>payesh!$CI$55</f>
        <v>0</v>
      </c>
      <c r="T86" s="413">
        <f>payesh!CI64</f>
        <v>0</v>
      </c>
      <c r="U86" s="390">
        <f>payesh!$CI$56</f>
        <v>0</v>
      </c>
      <c r="V86" s="390">
        <f>payesh!CI65</f>
        <v>0</v>
      </c>
      <c r="W86" s="390">
        <f>payesh!CI78</f>
        <v>0</v>
      </c>
      <c r="X86" s="390">
        <f>payesh!CI79</f>
        <v>0</v>
      </c>
      <c r="Y86" s="390">
        <f>payesh!$CI$83</f>
        <v>0</v>
      </c>
      <c r="Z86" s="390">
        <f>payesh!$CI$84</f>
        <v>0</v>
      </c>
      <c r="AA86" s="390">
        <f>payesh!CI86</f>
        <v>0</v>
      </c>
      <c r="AB86" s="390">
        <f>payesh!CI155</f>
        <v>0</v>
      </c>
      <c r="AC86" s="390">
        <f>payesh!CI157</f>
        <v>0</v>
      </c>
      <c r="AD86" s="390">
        <f>payesh!CI159</f>
        <v>0</v>
      </c>
      <c r="AE86" s="390">
        <f>payesh!CI161</f>
        <v>0</v>
      </c>
      <c r="AF86" s="390">
        <f>payesh!CI163</f>
        <v>0</v>
      </c>
      <c r="AG86" s="390">
        <f>payesh!CI165</f>
        <v>0</v>
      </c>
      <c r="AH86" s="390">
        <f>payesh!CI167</f>
        <v>0</v>
      </c>
      <c r="AI86" s="390">
        <f>payesh!CI169</f>
        <v>0</v>
      </c>
      <c r="AJ86" s="390">
        <f>payesh!CI171</f>
        <v>0</v>
      </c>
      <c r="AK86" s="393">
        <f>payesh!CI173</f>
        <v>0</v>
      </c>
    </row>
    <row r="87" spans="2:37" ht="18.75" thickBot="1" x14ac:dyDescent="0.3">
      <c r="B87" s="395">
        <f>payesh!CJ7</f>
        <v>84</v>
      </c>
      <c r="C87" s="398">
        <f>payesh!CJ3</f>
        <v>0</v>
      </c>
      <c r="D87" s="398">
        <f>payesh!CJ4</f>
        <v>0</v>
      </c>
      <c r="E87" s="398">
        <f>payesh!CJ5</f>
        <v>0</v>
      </c>
      <c r="F87" s="398">
        <f>payesh!CJ6</f>
        <v>0</v>
      </c>
      <c r="G87" s="398">
        <f>payesh!CJ10</f>
        <v>0</v>
      </c>
      <c r="H87" s="398">
        <f>payesh!CJ13</f>
        <v>0</v>
      </c>
      <c r="I87" s="399">
        <f>payesh!CJ14</f>
        <v>0</v>
      </c>
      <c r="J87" s="398">
        <f>payesh!CJ9</f>
        <v>0</v>
      </c>
      <c r="K87" s="398">
        <f>payesh!CJ18</f>
        <v>0</v>
      </c>
      <c r="L87" s="398">
        <f>payesh!CJ8</f>
        <v>0</v>
      </c>
      <c r="M87" s="398">
        <f>payesh!CJ46</f>
        <v>0</v>
      </c>
      <c r="N87" s="399">
        <f>payesh!CJ17</f>
        <v>0</v>
      </c>
      <c r="O87" s="398">
        <f>payesh!CJ16</f>
        <v>0</v>
      </c>
      <c r="P87" s="398">
        <f>payesh!CJ19</f>
        <v>0</v>
      </c>
      <c r="Q87" s="398">
        <f>payesh!CJ20</f>
        <v>0</v>
      </c>
      <c r="R87" s="398">
        <f>payesh!CJ21</f>
        <v>0</v>
      </c>
      <c r="S87" s="398">
        <f>payesh!$CJ$55</f>
        <v>0</v>
      </c>
      <c r="T87" s="414">
        <f>payesh!CJ64</f>
        <v>0</v>
      </c>
      <c r="U87" s="398">
        <f>payesh!$CJ$56</f>
        <v>0</v>
      </c>
      <c r="V87" s="398">
        <f>payesh!CJ65</f>
        <v>0</v>
      </c>
      <c r="W87" s="398">
        <f>payesh!CJ78</f>
        <v>0</v>
      </c>
      <c r="X87" s="398">
        <f>payesh!CJ79</f>
        <v>0</v>
      </c>
      <c r="Y87" s="398">
        <f>payesh!$CJ$83</f>
        <v>0</v>
      </c>
      <c r="Z87" s="398">
        <f>payesh!$CJ$84</f>
        <v>0</v>
      </c>
      <c r="AA87" s="398">
        <f>payesh!CJ86</f>
        <v>0</v>
      </c>
      <c r="AB87" s="398">
        <f>payesh!CJ155</f>
        <v>0</v>
      </c>
      <c r="AC87" s="398">
        <f>payesh!CJ157</f>
        <v>0</v>
      </c>
      <c r="AD87" s="398">
        <f>payesh!CJ159</f>
        <v>0</v>
      </c>
      <c r="AE87" s="398">
        <f>payesh!CJ161</f>
        <v>0</v>
      </c>
      <c r="AF87" s="398">
        <f>payesh!CJ163</f>
        <v>0</v>
      </c>
      <c r="AG87" s="398">
        <f>payesh!CJ165</f>
        <v>0</v>
      </c>
      <c r="AH87" s="398">
        <f>payesh!CJ167</f>
        <v>0</v>
      </c>
      <c r="AI87" s="398">
        <f>payesh!CJ169</f>
        <v>0</v>
      </c>
      <c r="AJ87" s="398">
        <f>payesh!CJ171</f>
        <v>0</v>
      </c>
      <c r="AK87" s="401">
        <f>payesh!CJ173</f>
        <v>0</v>
      </c>
    </row>
    <row r="88" spans="2:37" ht="18.75" thickBot="1" x14ac:dyDescent="0.3">
      <c r="B88" s="402">
        <f>payesh!CK7</f>
        <v>85</v>
      </c>
      <c r="C88" s="390">
        <f>payesh!CK3</f>
        <v>0</v>
      </c>
      <c r="D88" s="390">
        <f>payesh!CK4</f>
        <v>0</v>
      </c>
      <c r="E88" s="390">
        <f>payesh!CK5</f>
        <v>0</v>
      </c>
      <c r="F88" s="390">
        <f>payesh!CK6</f>
        <v>0</v>
      </c>
      <c r="G88" s="390">
        <f>payesh!CK10</f>
        <v>0</v>
      </c>
      <c r="H88" s="390">
        <f>payesh!CK13</f>
        <v>0</v>
      </c>
      <c r="I88" s="391">
        <f>payesh!CK14</f>
        <v>0</v>
      </c>
      <c r="J88" s="390">
        <f>payesh!CK9</f>
        <v>0</v>
      </c>
      <c r="K88" s="390">
        <f>payesh!CK18</f>
        <v>0</v>
      </c>
      <c r="L88" s="390">
        <f>payesh!CK8</f>
        <v>0</v>
      </c>
      <c r="M88" s="390">
        <f>payesh!CK46</f>
        <v>0</v>
      </c>
      <c r="N88" s="391">
        <f>payesh!CK17</f>
        <v>0</v>
      </c>
      <c r="O88" s="390">
        <f>payesh!CK16</f>
        <v>0</v>
      </c>
      <c r="P88" s="390">
        <f>payesh!CK19</f>
        <v>0</v>
      </c>
      <c r="Q88" s="390">
        <f>payesh!CK20</f>
        <v>0</v>
      </c>
      <c r="R88" s="390">
        <f>payesh!CK21</f>
        <v>0</v>
      </c>
      <c r="S88" s="390">
        <f>payesh!$CK$55</f>
        <v>0</v>
      </c>
      <c r="T88" s="413">
        <f>payesh!CK64</f>
        <v>0</v>
      </c>
      <c r="U88" s="390">
        <f>payesh!$CK$56</f>
        <v>0</v>
      </c>
      <c r="V88" s="390">
        <f>payesh!CK65</f>
        <v>0</v>
      </c>
      <c r="W88" s="390">
        <f>payesh!CK78</f>
        <v>0</v>
      </c>
      <c r="X88" s="390">
        <f>payesh!CK79</f>
        <v>0</v>
      </c>
      <c r="Y88" s="390">
        <f>payesh!$CK$83</f>
        <v>0</v>
      </c>
      <c r="Z88" s="390">
        <f>payesh!$CK$84</f>
        <v>0</v>
      </c>
      <c r="AA88" s="390">
        <f>payesh!CK86</f>
        <v>0</v>
      </c>
      <c r="AB88" s="390">
        <f>payesh!CK155</f>
        <v>0</v>
      </c>
      <c r="AC88" s="390">
        <f>payesh!CK157</f>
        <v>0</v>
      </c>
      <c r="AD88" s="390">
        <f>payesh!CK159</f>
        <v>0</v>
      </c>
      <c r="AE88" s="390">
        <f>payesh!CK161</f>
        <v>0</v>
      </c>
      <c r="AF88" s="390">
        <f>payesh!CK163</f>
        <v>0</v>
      </c>
      <c r="AG88" s="390">
        <f>payesh!CK165</f>
        <v>0</v>
      </c>
      <c r="AH88" s="390">
        <f>payesh!CK167</f>
        <v>0</v>
      </c>
      <c r="AI88" s="390">
        <f>payesh!CK169</f>
        <v>0</v>
      </c>
      <c r="AJ88" s="390">
        <f>payesh!CK171</f>
        <v>0</v>
      </c>
      <c r="AK88" s="393">
        <f>payesh!CK173</f>
        <v>0</v>
      </c>
    </row>
    <row r="89" spans="2:37" ht="18.75" thickBot="1" x14ac:dyDescent="0.3">
      <c r="B89" s="395">
        <f>payesh!CL7</f>
        <v>86</v>
      </c>
      <c r="C89" s="398">
        <f>payesh!CL3</f>
        <v>0</v>
      </c>
      <c r="D89" s="398">
        <f>payesh!CL4</f>
        <v>0</v>
      </c>
      <c r="E89" s="398">
        <f>payesh!CL5</f>
        <v>0</v>
      </c>
      <c r="F89" s="398">
        <f>payesh!CL6</f>
        <v>0</v>
      </c>
      <c r="G89" s="398">
        <f>payesh!CL10</f>
        <v>0</v>
      </c>
      <c r="H89" s="398">
        <f>payesh!CL13</f>
        <v>0</v>
      </c>
      <c r="I89" s="399">
        <f>payesh!CL14</f>
        <v>0</v>
      </c>
      <c r="J89" s="398">
        <f>payesh!CL9</f>
        <v>0</v>
      </c>
      <c r="K89" s="398">
        <f>payesh!CL18</f>
        <v>0</v>
      </c>
      <c r="L89" s="398">
        <f>payesh!CL8</f>
        <v>0</v>
      </c>
      <c r="M89" s="398">
        <f>payesh!CL46</f>
        <v>0</v>
      </c>
      <c r="N89" s="399">
        <f>payesh!CL17</f>
        <v>0</v>
      </c>
      <c r="O89" s="398">
        <f>payesh!CL16</f>
        <v>0</v>
      </c>
      <c r="P89" s="398">
        <f>payesh!CL19</f>
        <v>0</v>
      </c>
      <c r="Q89" s="398">
        <f>payesh!CL20</f>
        <v>0</v>
      </c>
      <c r="R89" s="398">
        <f>payesh!CL21</f>
        <v>0</v>
      </c>
      <c r="S89" s="398">
        <f>payesh!$CL$55</f>
        <v>0</v>
      </c>
      <c r="T89" s="414">
        <f>payesh!CL64</f>
        <v>0</v>
      </c>
      <c r="U89" s="398">
        <f>payesh!$CL$56</f>
        <v>0</v>
      </c>
      <c r="V89" s="398">
        <f>payesh!CL65</f>
        <v>0</v>
      </c>
      <c r="W89" s="398">
        <f>payesh!CL78</f>
        <v>0</v>
      </c>
      <c r="X89" s="398">
        <f>payesh!CL79</f>
        <v>0</v>
      </c>
      <c r="Y89" s="398">
        <f>payesh!$CL$83</f>
        <v>0</v>
      </c>
      <c r="Z89" s="398">
        <f>payesh!$CL$84</f>
        <v>0</v>
      </c>
      <c r="AA89" s="398">
        <f>payesh!CL86</f>
        <v>0</v>
      </c>
      <c r="AB89" s="398">
        <f>payesh!CL155</f>
        <v>0</v>
      </c>
      <c r="AC89" s="398">
        <f>payesh!CL157</f>
        <v>0</v>
      </c>
      <c r="AD89" s="398">
        <f>payesh!CL159</f>
        <v>0</v>
      </c>
      <c r="AE89" s="398">
        <f>payesh!CL161</f>
        <v>0</v>
      </c>
      <c r="AF89" s="398">
        <f>payesh!CL163</f>
        <v>0</v>
      </c>
      <c r="AG89" s="398">
        <f>payesh!CL165</f>
        <v>0</v>
      </c>
      <c r="AH89" s="398">
        <f>payesh!CL167</f>
        <v>0</v>
      </c>
      <c r="AI89" s="398">
        <f>payesh!CL169</f>
        <v>0</v>
      </c>
      <c r="AJ89" s="398">
        <f>payesh!CL171</f>
        <v>0</v>
      </c>
      <c r="AK89" s="401">
        <f>payesh!CL173</f>
        <v>0</v>
      </c>
    </row>
    <row r="90" spans="2:37" ht="18.75" thickBot="1" x14ac:dyDescent="0.3">
      <c r="B90" s="402">
        <f>payesh!CM7</f>
        <v>87</v>
      </c>
      <c r="C90" s="390">
        <f>payesh!CM3</f>
        <v>0</v>
      </c>
      <c r="D90" s="390">
        <f>payesh!CM4</f>
        <v>0</v>
      </c>
      <c r="E90" s="390">
        <f>payesh!CM5</f>
        <v>0</v>
      </c>
      <c r="F90" s="390">
        <f>payesh!CM6</f>
        <v>0</v>
      </c>
      <c r="G90" s="390">
        <f>payesh!CM10</f>
        <v>0</v>
      </c>
      <c r="H90" s="390">
        <f>payesh!CM13</f>
        <v>0</v>
      </c>
      <c r="I90" s="391">
        <f>payesh!CM14</f>
        <v>0</v>
      </c>
      <c r="J90" s="390">
        <f>payesh!CM9</f>
        <v>0</v>
      </c>
      <c r="K90" s="390">
        <f>payesh!CM18</f>
        <v>0</v>
      </c>
      <c r="L90" s="390">
        <f>payesh!CM8</f>
        <v>0</v>
      </c>
      <c r="M90" s="390">
        <f>payesh!CM46</f>
        <v>0</v>
      </c>
      <c r="N90" s="391">
        <f>payesh!CM17</f>
        <v>0</v>
      </c>
      <c r="O90" s="390">
        <f>payesh!CM16</f>
        <v>0</v>
      </c>
      <c r="P90" s="390">
        <f>payesh!CM19</f>
        <v>0</v>
      </c>
      <c r="Q90" s="390">
        <f>payesh!CM20</f>
        <v>0</v>
      </c>
      <c r="R90" s="390">
        <f>payesh!CM21</f>
        <v>0</v>
      </c>
      <c r="S90" s="390">
        <f>payesh!$CM$55</f>
        <v>0</v>
      </c>
      <c r="T90" s="413">
        <f>payesh!CM64</f>
        <v>0</v>
      </c>
      <c r="U90" s="390">
        <f>payesh!$CM$56</f>
        <v>0</v>
      </c>
      <c r="V90" s="390">
        <f>payesh!CM65</f>
        <v>0</v>
      </c>
      <c r="W90" s="390">
        <f>payesh!CM78</f>
        <v>0</v>
      </c>
      <c r="X90" s="390">
        <f>payesh!CM79</f>
        <v>0</v>
      </c>
      <c r="Y90" s="390">
        <f>payesh!$CM$83</f>
        <v>0</v>
      </c>
      <c r="Z90" s="390">
        <f>payesh!$CM$84</f>
        <v>0</v>
      </c>
      <c r="AA90" s="390">
        <f>payesh!CM86</f>
        <v>0</v>
      </c>
      <c r="AB90" s="390">
        <f>payesh!CM155</f>
        <v>0</v>
      </c>
      <c r="AC90" s="390">
        <f>payesh!CM157</f>
        <v>0</v>
      </c>
      <c r="AD90" s="390">
        <f>payesh!CM159</f>
        <v>0</v>
      </c>
      <c r="AE90" s="390">
        <f>payesh!CM161</f>
        <v>0</v>
      </c>
      <c r="AF90" s="390">
        <f>payesh!CM163</f>
        <v>0</v>
      </c>
      <c r="AG90" s="390">
        <f>payesh!CM165</f>
        <v>0</v>
      </c>
      <c r="AH90" s="390">
        <f>payesh!CM167</f>
        <v>0</v>
      </c>
      <c r="AI90" s="390">
        <f>payesh!CM169</f>
        <v>0</v>
      </c>
      <c r="AJ90" s="390">
        <f>payesh!CM171</f>
        <v>0</v>
      </c>
      <c r="AK90" s="393">
        <f>payesh!CM173</f>
        <v>0</v>
      </c>
    </row>
    <row r="91" spans="2:37" ht="18.75" thickBot="1" x14ac:dyDescent="0.3">
      <c r="B91" s="395">
        <f>payesh!CN7</f>
        <v>88</v>
      </c>
      <c r="C91" s="398">
        <f>payesh!CN3</f>
        <v>0</v>
      </c>
      <c r="D91" s="398">
        <f>payesh!CN4</f>
        <v>0</v>
      </c>
      <c r="E91" s="398">
        <f>payesh!CN5</f>
        <v>0</v>
      </c>
      <c r="F91" s="398">
        <f>payesh!CN6</f>
        <v>0</v>
      </c>
      <c r="G91" s="398">
        <f>payesh!CN10</f>
        <v>0</v>
      </c>
      <c r="H91" s="398">
        <f>payesh!CN13</f>
        <v>0</v>
      </c>
      <c r="I91" s="399">
        <f>payesh!CN14</f>
        <v>0</v>
      </c>
      <c r="J91" s="398">
        <f>payesh!CN9</f>
        <v>0</v>
      </c>
      <c r="K91" s="398">
        <f>payesh!CN18</f>
        <v>0</v>
      </c>
      <c r="L91" s="398">
        <f>payesh!CN8</f>
        <v>0</v>
      </c>
      <c r="M91" s="398">
        <f>payesh!CN46</f>
        <v>0</v>
      </c>
      <c r="N91" s="399">
        <f>payesh!CN17</f>
        <v>0</v>
      </c>
      <c r="O91" s="398">
        <f>payesh!CN16</f>
        <v>0</v>
      </c>
      <c r="P91" s="398">
        <f>payesh!CN19</f>
        <v>0</v>
      </c>
      <c r="Q91" s="398">
        <f>payesh!CN20</f>
        <v>0</v>
      </c>
      <c r="R91" s="398">
        <f>payesh!CN21</f>
        <v>0</v>
      </c>
      <c r="S91" s="398">
        <f>payesh!$CN$55</f>
        <v>0</v>
      </c>
      <c r="T91" s="414">
        <f>payesh!CN64</f>
        <v>0</v>
      </c>
      <c r="U91" s="398">
        <f>payesh!$CN$56</f>
        <v>0</v>
      </c>
      <c r="V91" s="398">
        <f>payesh!CN65</f>
        <v>0</v>
      </c>
      <c r="W91" s="398">
        <f>payesh!CN78</f>
        <v>0</v>
      </c>
      <c r="X91" s="398">
        <f>payesh!CN79</f>
        <v>0</v>
      </c>
      <c r="Y91" s="398">
        <f>payesh!$CN$83</f>
        <v>0</v>
      </c>
      <c r="Z91" s="398">
        <f>payesh!$CN$84</f>
        <v>0</v>
      </c>
      <c r="AA91" s="398">
        <f>payesh!CN86</f>
        <v>0</v>
      </c>
      <c r="AB91" s="398">
        <f>payesh!CN155</f>
        <v>0</v>
      </c>
      <c r="AC91" s="398">
        <f>payesh!CN157</f>
        <v>0</v>
      </c>
      <c r="AD91" s="398">
        <f>payesh!CN159</f>
        <v>0</v>
      </c>
      <c r="AE91" s="398">
        <f>payesh!CN161</f>
        <v>0</v>
      </c>
      <c r="AF91" s="398">
        <f>payesh!CN163</f>
        <v>0</v>
      </c>
      <c r="AG91" s="398">
        <f>payesh!CN165</f>
        <v>0</v>
      </c>
      <c r="AH91" s="398">
        <f>payesh!CN167</f>
        <v>0</v>
      </c>
      <c r="AI91" s="398">
        <f>payesh!CN169</f>
        <v>0</v>
      </c>
      <c r="AJ91" s="398">
        <f>payesh!CN171</f>
        <v>0</v>
      </c>
      <c r="AK91" s="401">
        <f>payesh!CN173</f>
        <v>0</v>
      </c>
    </row>
    <row r="92" spans="2:37" ht="18.75" thickBot="1" x14ac:dyDescent="0.3">
      <c r="B92" s="402">
        <f>payesh!CO7</f>
        <v>89</v>
      </c>
      <c r="C92" s="390">
        <f>payesh!CO3</f>
        <v>0</v>
      </c>
      <c r="D92" s="390">
        <f>payesh!CO4</f>
        <v>0</v>
      </c>
      <c r="E92" s="390">
        <f>payesh!CO5</f>
        <v>0</v>
      </c>
      <c r="F92" s="390">
        <f>payesh!CO6</f>
        <v>0</v>
      </c>
      <c r="G92" s="390">
        <f>payesh!CO10</f>
        <v>0</v>
      </c>
      <c r="H92" s="390">
        <f>payesh!CO13</f>
        <v>0</v>
      </c>
      <c r="I92" s="391">
        <f>payesh!CO14</f>
        <v>0</v>
      </c>
      <c r="J92" s="390">
        <f>payesh!CO9</f>
        <v>0</v>
      </c>
      <c r="K92" s="390">
        <f>payesh!CO18</f>
        <v>0</v>
      </c>
      <c r="L92" s="390">
        <f>payesh!CO8</f>
        <v>0</v>
      </c>
      <c r="M92" s="390">
        <f>payesh!CO46</f>
        <v>0</v>
      </c>
      <c r="N92" s="391">
        <f>payesh!CO17</f>
        <v>0</v>
      </c>
      <c r="O92" s="390">
        <f>payesh!CO16</f>
        <v>0</v>
      </c>
      <c r="P92" s="390">
        <f>payesh!CO19</f>
        <v>0</v>
      </c>
      <c r="Q92" s="390">
        <f>payesh!CO20</f>
        <v>0</v>
      </c>
      <c r="R92" s="390">
        <f>payesh!CO21</f>
        <v>0</v>
      </c>
      <c r="S92" s="390">
        <f>payesh!$CO$55</f>
        <v>0</v>
      </c>
      <c r="T92" s="413">
        <f>payesh!CO64</f>
        <v>0</v>
      </c>
      <c r="U92" s="390">
        <f>payesh!$CO$56</f>
        <v>0</v>
      </c>
      <c r="V92" s="390">
        <f>payesh!CO65</f>
        <v>0</v>
      </c>
      <c r="W92" s="390">
        <f>payesh!CO78</f>
        <v>0</v>
      </c>
      <c r="X92" s="390">
        <f>payesh!CO79</f>
        <v>0</v>
      </c>
      <c r="Y92" s="390">
        <f>payesh!$CO$83</f>
        <v>0</v>
      </c>
      <c r="Z92" s="390">
        <f>payesh!$CO$84</f>
        <v>0</v>
      </c>
      <c r="AA92" s="390">
        <f>payesh!CO86</f>
        <v>0</v>
      </c>
      <c r="AB92" s="390">
        <f>payesh!CO155</f>
        <v>0</v>
      </c>
      <c r="AC92" s="390">
        <f>payesh!CO157</f>
        <v>0</v>
      </c>
      <c r="AD92" s="390">
        <f>payesh!CO159</f>
        <v>0</v>
      </c>
      <c r="AE92" s="390">
        <f>payesh!CO161</f>
        <v>0</v>
      </c>
      <c r="AF92" s="390">
        <f>payesh!CO163</f>
        <v>0</v>
      </c>
      <c r="AG92" s="390">
        <f>payesh!CO165</f>
        <v>0</v>
      </c>
      <c r="AH92" s="390">
        <f>payesh!CO167</f>
        <v>0</v>
      </c>
      <c r="AI92" s="390">
        <f>payesh!CO169</f>
        <v>0</v>
      </c>
      <c r="AJ92" s="390">
        <f>payesh!CO171</f>
        <v>0</v>
      </c>
      <c r="AK92" s="393">
        <f>payesh!CO173</f>
        <v>0</v>
      </c>
    </row>
    <row r="93" spans="2:37" ht="18.75" thickBot="1" x14ac:dyDescent="0.3">
      <c r="B93" s="395">
        <f>payesh!CP7</f>
        <v>90</v>
      </c>
      <c r="C93" s="398">
        <f>payesh!CP3</f>
        <v>0</v>
      </c>
      <c r="D93" s="398">
        <f>payesh!CP4</f>
        <v>0</v>
      </c>
      <c r="E93" s="398">
        <f>payesh!CP5</f>
        <v>0</v>
      </c>
      <c r="F93" s="398">
        <f>payesh!CP6</f>
        <v>0</v>
      </c>
      <c r="G93" s="398">
        <f>payesh!CP10</f>
        <v>0</v>
      </c>
      <c r="H93" s="398">
        <f>payesh!CP13</f>
        <v>0</v>
      </c>
      <c r="I93" s="399">
        <f>payesh!CP14</f>
        <v>0</v>
      </c>
      <c r="J93" s="398">
        <f>payesh!CP9</f>
        <v>0</v>
      </c>
      <c r="K93" s="398">
        <f>payesh!CP18</f>
        <v>0</v>
      </c>
      <c r="L93" s="398">
        <f>payesh!CP8</f>
        <v>0</v>
      </c>
      <c r="M93" s="398">
        <f>payesh!CP46</f>
        <v>0</v>
      </c>
      <c r="N93" s="399">
        <f>payesh!CP17</f>
        <v>0</v>
      </c>
      <c r="O93" s="398">
        <f>payesh!CP16</f>
        <v>0</v>
      </c>
      <c r="P93" s="398">
        <f>payesh!CP19</f>
        <v>0</v>
      </c>
      <c r="Q93" s="398">
        <f>payesh!CP20</f>
        <v>0</v>
      </c>
      <c r="R93" s="398">
        <f>payesh!CP21</f>
        <v>0</v>
      </c>
      <c r="S93" s="398">
        <f>payesh!$CP$55</f>
        <v>0</v>
      </c>
      <c r="T93" s="414">
        <f>payesh!CP64</f>
        <v>0</v>
      </c>
      <c r="U93" s="398">
        <f>payesh!$CP$56</f>
        <v>0</v>
      </c>
      <c r="V93" s="398">
        <f>payesh!CP65</f>
        <v>0</v>
      </c>
      <c r="W93" s="398">
        <f>payesh!CP78</f>
        <v>0</v>
      </c>
      <c r="X93" s="398">
        <f>payesh!CP79</f>
        <v>0</v>
      </c>
      <c r="Y93" s="398">
        <f>payesh!$CP$83</f>
        <v>0</v>
      </c>
      <c r="Z93" s="398">
        <f>payesh!$CP$84</f>
        <v>0</v>
      </c>
      <c r="AA93" s="398">
        <f>payesh!CP86</f>
        <v>0</v>
      </c>
      <c r="AB93" s="398">
        <f>payesh!CP155</f>
        <v>0</v>
      </c>
      <c r="AC93" s="398">
        <f>payesh!CP157</f>
        <v>0</v>
      </c>
      <c r="AD93" s="398">
        <f>payesh!CP159</f>
        <v>0</v>
      </c>
      <c r="AE93" s="398">
        <f>payesh!CP161</f>
        <v>0</v>
      </c>
      <c r="AF93" s="398">
        <f>payesh!CP163</f>
        <v>0</v>
      </c>
      <c r="AG93" s="398">
        <f>payesh!CP165</f>
        <v>0</v>
      </c>
      <c r="AH93" s="398">
        <f>payesh!CP167</f>
        <v>0</v>
      </c>
      <c r="AI93" s="398">
        <f>payesh!CP169</f>
        <v>0</v>
      </c>
      <c r="AJ93" s="398">
        <f>payesh!CP171</f>
        <v>0</v>
      </c>
      <c r="AK93" s="401">
        <f>payesh!CP173</f>
        <v>0</v>
      </c>
    </row>
    <row r="94" spans="2:37" ht="18.75" thickBot="1" x14ac:dyDescent="0.3">
      <c r="B94" s="402">
        <f>payesh!CQ7</f>
        <v>91</v>
      </c>
      <c r="C94" s="390">
        <f>payesh!CQ3</f>
        <v>0</v>
      </c>
      <c r="D94" s="390">
        <f>payesh!CQ4</f>
        <v>0</v>
      </c>
      <c r="E94" s="390">
        <f>payesh!CQ5</f>
        <v>0</v>
      </c>
      <c r="F94" s="390">
        <f>payesh!CQ6</f>
        <v>0</v>
      </c>
      <c r="G94" s="390">
        <f>payesh!CQ10</f>
        <v>0</v>
      </c>
      <c r="H94" s="390">
        <f>payesh!CQ13</f>
        <v>0</v>
      </c>
      <c r="I94" s="391">
        <f>payesh!CQ14</f>
        <v>0</v>
      </c>
      <c r="J94" s="390">
        <f>payesh!CQ9</f>
        <v>0</v>
      </c>
      <c r="K94" s="390">
        <f>payesh!CQ18</f>
        <v>0</v>
      </c>
      <c r="L94" s="390">
        <f>payesh!CQ8</f>
        <v>0</v>
      </c>
      <c r="M94" s="390">
        <f>payesh!CQ46</f>
        <v>0</v>
      </c>
      <c r="N94" s="391">
        <f>payesh!CQ17</f>
        <v>0</v>
      </c>
      <c r="O94" s="390">
        <f>payesh!CQ16</f>
        <v>0</v>
      </c>
      <c r="P94" s="390">
        <f>payesh!CQ19</f>
        <v>0</v>
      </c>
      <c r="Q94" s="390">
        <f>payesh!CQ20</f>
        <v>0</v>
      </c>
      <c r="R94" s="390">
        <f>payesh!CQ21</f>
        <v>0</v>
      </c>
      <c r="S94" s="390">
        <f>payesh!$CQ$55</f>
        <v>0</v>
      </c>
      <c r="T94" s="413">
        <f>payesh!CQ64</f>
        <v>0</v>
      </c>
      <c r="U94" s="390">
        <f>payesh!$CQ$56</f>
        <v>0</v>
      </c>
      <c r="V94" s="390">
        <f>payesh!CQ65</f>
        <v>0</v>
      </c>
      <c r="W94" s="390">
        <f>payesh!CQ78</f>
        <v>0</v>
      </c>
      <c r="X94" s="390">
        <f>payesh!CQ79</f>
        <v>0</v>
      </c>
      <c r="Y94" s="390">
        <f>payesh!$CQ$83</f>
        <v>0</v>
      </c>
      <c r="Z94" s="390">
        <f>payesh!$CQ$84</f>
        <v>0</v>
      </c>
      <c r="AA94" s="390">
        <f>payesh!CQ86</f>
        <v>0</v>
      </c>
      <c r="AB94" s="390">
        <f>payesh!CQ155</f>
        <v>0</v>
      </c>
      <c r="AC94" s="390">
        <f>payesh!CQ157</f>
        <v>0</v>
      </c>
      <c r="AD94" s="390">
        <f>payesh!CQ159</f>
        <v>0</v>
      </c>
      <c r="AE94" s="390">
        <f>payesh!CQ161</f>
        <v>0</v>
      </c>
      <c r="AF94" s="390">
        <f>payesh!CQ163</f>
        <v>0</v>
      </c>
      <c r="AG94" s="390">
        <f>payesh!CQ165</f>
        <v>0</v>
      </c>
      <c r="AH94" s="390">
        <f>payesh!CQ167</f>
        <v>0</v>
      </c>
      <c r="AI94" s="390">
        <f>payesh!CQ169</f>
        <v>0</v>
      </c>
      <c r="AJ94" s="390">
        <f>payesh!CQ171</f>
        <v>0</v>
      </c>
      <c r="AK94" s="393">
        <f>payesh!CQ173</f>
        <v>0</v>
      </c>
    </row>
    <row r="95" spans="2:37" ht="18.75" thickBot="1" x14ac:dyDescent="0.3">
      <c r="B95" s="395">
        <f>payesh!CR7</f>
        <v>92</v>
      </c>
      <c r="C95" s="398">
        <f>payesh!CR3</f>
        <v>0</v>
      </c>
      <c r="D95" s="398">
        <f>payesh!CR4</f>
        <v>0</v>
      </c>
      <c r="E95" s="398">
        <f>payesh!CR5</f>
        <v>0</v>
      </c>
      <c r="F95" s="398">
        <f>payesh!CR6</f>
        <v>0</v>
      </c>
      <c r="G95" s="398">
        <f>payesh!CR10</f>
        <v>0</v>
      </c>
      <c r="H95" s="398">
        <f>payesh!CR13</f>
        <v>0</v>
      </c>
      <c r="I95" s="399">
        <f>payesh!CR14</f>
        <v>0</v>
      </c>
      <c r="J95" s="398">
        <f>payesh!CR9</f>
        <v>0</v>
      </c>
      <c r="K95" s="398">
        <f>payesh!CR18</f>
        <v>0</v>
      </c>
      <c r="L95" s="398">
        <f>payesh!CR8</f>
        <v>0</v>
      </c>
      <c r="M95" s="398">
        <f>payesh!CR46</f>
        <v>0</v>
      </c>
      <c r="N95" s="399">
        <f>payesh!CR17</f>
        <v>0</v>
      </c>
      <c r="O95" s="398">
        <f>payesh!CR16</f>
        <v>0</v>
      </c>
      <c r="P95" s="398">
        <f>payesh!CR19</f>
        <v>0</v>
      </c>
      <c r="Q95" s="398">
        <f>payesh!CR20</f>
        <v>0</v>
      </c>
      <c r="R95" s="398">
        <f>payesh!CR21</f>
        <v>0</v>
      </c>
      <c r="S95" s="398">
        <f>payesh!$CR$55</f>
        <v>0</v>
      </c>
      <c r="T95" s="414">
        <f>payesh!CR64</f>
        <v>0</v>
      </c>
      <c r="U95" s="398">
        <f>payesh!$CR$56</f>
        <v>0</v>
      </c>
      <c r="V95" s="398">
        <f>payesh!CR65</f>
        <v>0</v>
      </c>
      <c r="W95" s="398">
        <f>payesh!CR78</f>
        <v>0</v>
      </c>
      <c r="X95" s="398">
        <f>payesh!CR79</f>
        <v>0</v>
      </c>
      <c r="Y95" s="398">
        <f>payesh!$CR$83</f>
        <v>0</v>
      </c>
      <c r="Z95" s="398">
        <f>payesh!$CR$84</f>
        <v>0</v>
      </c>
      <c r="AA95" s="398">
        <f>payesh!CR86</f>
        <v>0</v>
      </c>
      <c r="AB95" s="398">
        <f>payesh!CR155</f>
        <v>0</v>
      </c>
      <c r="AC95" s="398">
        <f>payesh!CR157</f>
        <v>0</v>
      </c>
      <c r="AD95" s="398">
        <f>payesh!CR159</f>
        <v>0</v>
      </c>
      <c r="AE95" s="398">
        <f>payesh!CR161</f>
        <v>0</v>
      </c>
      <c r="AF95" s="398">
        <f>payesh!CR163</f>
        <v>0</v>
      </c>
      <c r="AG95" s="398">
        <f>payesh!CR165</f>
        <v>0</v>
      </c>
      <c r="AH95" s="398">
        <f>payesh!CR167</f>
        <v>0</v>
      </c>
      <c r="AI95" s="398">
        <f>payesh!CR169</f>
        <v>0</v>
      </c>
      <c r="AJ95" s="398">
        <f>payesh!CR171</f>
        <v>0</v>
      </c>
      <c r="AK95" s="401">
        <f>payesh!CR173</f>
        <v>0</v>
      </c>
    </row>
    <row r="96" spans="2:37" ht="18.75" thickBot="1" x14ac:dyDescent="0.3">
      <c r="B96" s="402">
        <f>payesh!CS7</f>
        <v>93</v>
      </c>
      <c r="C96" s="390">
        <f>payesh!CS3</f>
        <v>0</v>
      </c>
      <c r="D96" s="390">
        <f>payesh!CS4</f>
        <v>0</v>
      </c>
      <c r="E96" s="390">
        <f>payesh!CS5</f>
        <v>0</v>
      </c>
      <c r="F96" s="390">
        <f>payesh!CS6</f>
        <v>0</v>
      </c>
      <c r="G96" s="390">
        <f>payesh!CS10</f>
        <v>0</v>
      </c>
      <c r="H96" s="390">
        <f>payesh!CS13</f>
        <v>0</v>
      </c>
      <c r="I96" s="391">
        <f>payesh!CS14</f>
        <v>0</v>
      </c>
      <c r="J96" s="390">
        <f>payesh!CS9</f>
        <v>0</v>
      </c>
      <c r="K96" s="390">
        <f>payesh!CS18</f>
        <v>0</v>
      </c>
      <c r="L96" s="390">
        <f>payesh!CS8</f>
        <v>0</v>
      </c>
      <c r="M96" s="390">
        <f>payesh!CS46</f>
        <v>0</v>
      </c>
      <c r="N96" s="391">
        <f>payesh!CS17</f>
        <v>0</v>
      </c>
      <c r="O96" s="390">
        <f>payesh!CS16</f>
        <v>0</v>
      </c>
      <c r="P96" s="390">
        <f>payesh!CS19</f>
        <v>0</v>
      </c>
      <c r="Q96" s="390">
        <f>payesh!CS20</f>
        <v>0</v>
      </c>
      <c r="R96" s="390">
        <f>payesh!CS21</f>
        <v>0</v>
      </c>
      <c r="S96" s="390">
        <f>payesh!$CS$55</f>
        <v>0</v>
      </c>
      <c r="T96" s="413">
        <f>payesh!CS64</f>
        <v>0</v>
      </c>
      <c r="U96" s="390">
        <f>payesh!$CS$56</f>
        <v>0</v>
      </c>
      <c r="V96" s="390">
        <f>payesh!CS65</f>
        <v>0</v>
      </c>
      <c r="W96" s="390">
        <f>payesh!CS78</f>
        <v>0</v>
      </c>
      <c r="X96" s="390">
        <f>payesh!CS79</f>
        <v>0</v>
      </c>
      <c r="Y96" s="390">
        <f>payesh!$CS$83</f>
        <v>0</v>
      </c>
      <c r="Z96" s="390">
        <f>payesh!$CS$84</f>
        <v>0</v>
      </c>
      <c r="AA96" s="390">
        <f>payesh!CS86</f>
        <v>0</v>
      </c>
      <c r="AB96" s="390">
        <f>payesh!CS155</f>
        <v>0</v>
      </c>
      <c r="AC96" s="390">
        <f>payesh!CS157</f>
        <v>0</v>
      </c>
      <c r="AD96" s="390">
        <f>payesh!CS159</f>
        <v>0</v>
      </c>
      <c r="AE96" s="390">
        <f>payesh!CS161</f>
        <v>0</v>
      </c>
      <c r="AF96" s="390">
        <f>payesh!CS163</f>
        <v>0</v>
      </c>
      <c r="AG96" s="390">
        <f>payesh!CS165</f>
        <v>0</v>
      </c>
      <c r="AH96" s="390">
        <f>payesh!CS167</f>
        <v>0</v>
      </c>
      <c r="AI96" s="390">
        <f>payesh!CS169</f>
        <v>0</v>
      </c>
      <c r="AJ96" s="390">
        <f>payesh!CS171</f>
        <v>0</v>
      </c>
      <c r="AK96" s="393">
        <f>payesh!CS173</f>
        <v>0</v>
      </c>
    </row>
    <row r="97" spans="2:37" ht="18.75" thickBot="1" x14ac:dyDescent="0.3">
      <c r="B97" s="395">
        <f>payesh!CT7</f>
        <v>94</v>
      </c>
      <c r="C97" s="398">
        <f>payesh!CT3</f>
        <v>0</v>
      </c>
      <c r="D97" s="398">
        <f>payesh!CT4</f>
        <v>0</v>
      </c>
      <c r="E97" s="398">
        <f>payesh!CT5</f>
        <v>0</v>
      </c>
      <c r="F97" s="398">
        <f>payesh!CT6</f>
        <v>0</v>
      </c>
      <c r="G97" s="398">
        <f>payesh!CT10</f>
        <v>0</v>
      </c>
      <c r="H97" s="398">
        <f>payesh!CT13</f>
        <v>0</v>
      </c>
      <c r="I97" s="399">
        <f>payesh!CT14</f>
        <v>0</v>
      </c>
      <c r="J97" s="398">
        <f>payesh!CT9</f>
        <v>0</v>
      </c>
      <c r="K97" s="398">
        <f>payesh!CT18</f>
        <v>0</v>
      </c>
      <c r="L97" s="398">
        <f>payesh!CT8</f>
        <v>0</v>
      </c>
      <c r="M97" s="398">
        <f>payesh!CT46</f>
        <v>0</v>
      </c>
      <c r="N97" s="399">
        <f>payesh!CT17</f>
        <v>0</v>
      </c>
      <c r="O97" s="398">
        <f>payesh!CT16</f>
        <v>0</v>
      </c>
      <c r="P97" s="398">
        <f>payesh!CT19</f>
        <v>0</v>
      </c>
      <c r="Q97" s="398">
        <f>payesh!CT20</f>
        <v>0</v>
      </c>
      <c r="R97" s="398">
        <f>payesh!CT21</f>
        <v>0</v>
      </c>
      <c r="S97" s="398">
        <f>payesh!$CT$55</f>
        <v>0</v>
      </c>
      <c r="T97" s="414">
        <f>payesh!CT64</f>
        <v>0</v>
      </c>
      <c r="U97" s="398">
        <f>payesh!$CT$56</f>
        <v>0</v>
      </c>
      <c r="V97" s="398">
        <f>payesh!CT65</f>
        <v>0</v>
      </c>
      <c r="W97" s="398">
        <f>payesh!CT78</f>
        <v>0</v>
      </c>
      <c r="X97" s="398">
        <f>payesh!CT79</f>
        <v>0</v>
      </c>
      <c r="Y97" s="398">
        <f>payesh!$CT$83</f>
        <v>0</v>
      </c>
      <c r="Z97" s="398">
        <f>payesh!$CT$84</f>
        <v>0</v>
      </c>
      <c r="AA97" s="398">
        <f>payesh!CT86</f>
        <v>0</v>
      </c>
      <c r="AB97" s="398">
        <f>payesh!CT155</f>
        <v>0</v>
      </c>
      <c r="AC97" s="398">
        <f>payesh!CT157</f>
        <v>0</v>
      </c>
      <c r="AD97" s="398">
        <f>payesh!CT159</f>
        <v>0</v>
      </c>
      <c r="AE97" s="398">
        <f>payesh!CT161</f>
        <v>0</v>
      </c>
      <c r="AF97" s="398">
        <f>payesh!CT163</f>
        <v>0</v>
      </c>
      <c r="AG97" s="398">
        <f>payesh!CT165</f>
        <v>0</v>
      </c>
      <c r="AH97" s="398">
        <f>payesh!CT167</f>
        <v>0</v>
      </c>
      <c r="AI97" s="398">
        <f>payesh!CT169</f>
        <v>0</v>
      </c>
      <c r="AJ97" s="398">
        <f>payesh!CT171</f>
        <v>0</v>
      </c>
      <c r="AK97" s="401">
        <f>payesh!CT173</f>
        <v>0</v>
      </c>
    </row>
    <row r="98" spans="2:37" ht="18.75" thickBot="1" x14ac:dyDescent="0.3">
      <c r="B98" s="402">
        <f>payesh!CU7</f>
        <v>95</v>
      </c>
      <c r="C98" s="390">
        <f>payesh!CU3</f>
        <v>0</v>
      </c>
      <c r="D98" s="390">
        <f>payesh!CU4</f>
        <v>0</v>
      </c>
      <c r="E98" s="390">
        <f>payesh!CU5</f>
        <v>0</v>
      </c>
      <c r="F98" s="390">
        <f>payesh!CU6</f>
        <v>0</v>
      </c>
      <c r="G98" s="390">
        <f>payesh!CU10</f>
        <v>0</v>
      </c>
      <c r="H98" s="390">
        <f>payesh!CU13</f>
        <v>0</v>
      </c>
      <c r="I98" s="391">
        <f>payesh!CU14</f>
        <v>0</v>
      </c>
      <c r="J98" s="390">
        <f>payesh!CU9</f>
        <v>0</v>
      </c>
      <c r="K98" s="390">
        <f>payesh!CU18</f>
        <v>0</v>
      </c>
      <c r="L98" s="390">
        <f>payesh!CU8</f>
        <v>0</v>
      </c>
      <c r="M98" s="390">
        <f>payesh!CU46</f>
        <v>0</v>
      </c>
      <c r="N98" s="391">
        <f>payesh!CU17</f>
        <v>0</v>
      </c>
      <c r="O98" s="390">
        <f>payesh!CT16</f>
        <v>0</v>
      </c>
      <c r="P98" s="390">
        <f>payesh!CU19</f>
        <v>0</v>
      </c>
      <c r="Q98" s="390">
        <f>payesh!CU20</f>
        <v>0</v>
      </c>
      <c r="R98" s="390">
        <f>payesh!CU21</f>
        <v>0</v>
      </c>
      <c r="S98" s="390">
        <f>payesh!$CU$55</f>
        <v>0</v>
      </c>
      <c r="T98" s="413">
        <f>payesh!CU64</f>
        <v>0</v>
      </c>
      <c r="U98" s="390">
        <f>payesh!$CU$56</f>
        <v>0</v>
      </c>
      <c r="V98" s="390">
        <f>payesh!CU647</f>
        <v>0</v>
      </c>
      <c r="W98" s="390">
        <f>payesh!CU78</f>
        <v>0</v>
      </c>
      <c r="X98" s="390">
        <f>payesh!CU79</f>
        <v>0</v>
      </c>
      <c r="Y98" s="390">
        <f>payesh!$CU$83</f>
        <v>0</v>
      </c>
      <c r="Z98" s="390">
        <f>payesh!$CU$84</f>
        <v>0</v>
      </c>
      <c r="AA98" s="390">
        <f>payesh!CU86</f>
        <v>0</v>
      </c>
      <c r="AB98" s="390">
        <f>payesh!CU155</f>
        <v>0</v>
      </c>
      <c r="AC98" s="390">
        <f>payesh!CU157</f>
        <v>0</v>
      </c>
      <c r="AD98" s="390">
        <f>payesh!CU159</f>
        <v>0</v>
      </c>
      <c r="AE98" s="390">
        <f>payesh!CU161</f>
        <v>0</v>
      </c>
      <c r="AF98" s="390">
        <f>payesh!CU163</f>
        <v>0</v>
      </c>
      <c r="AG98" s="390">
        <f>payesh!CU165</f>
        <v>0</v>
      </c>
      <c r="AH98" s="390">
        <f>payesh!CU167</f>
        <v>0</v>
      </c>
      <c r="AI98" s="390">
        <f>payesh!CU169</f>
        <v>0</v>
      </c>
      <c r="AJ98" s="390">
        <f>payesh!CU171</f>
        <v>0</v>
      </c>
      <c r="AK98" s="393">
        <f>payesh!CU173</f>
        <v>0</v>
      </c>
    </row>
    <row r="99" spans="2:37" ht="18.75" thickBot="1" x14ac:dyDescent="0.3">
      <c r="B99" s="395">
        <f>payesh!CV7</f>
        <v>96</v>
      </c>
      <c r="C99" s="398">
        <f>payesh!CV3</f>
        <v>0</v>
      </c>
      <c r="D99" s="398">
        <f>payesh!CV4</f>
        <v>0</v>
      </c>
      <c r="E99" s="398">
        <f>payesh!CV5</f>
        <v>0</v>
      </c>
      <c r="F99" s="398">
        <f>payesh!CV6</f>
        <v>0</v>
      </c>
      <c r="G99" s="398">
        <f>payesh!CV10</f>
        <v>0</v>
      </c>
      <c r="H99" s="398">
        <f>payesh!CV13</f>
        <v>0</v>
      </c>
      <c r="I99" s="399">
        <f>payesh!CV14</f>
        <v>0</v>
      </c>
      <c r="J99" s="398">
        <f>payesh!CV9</f>
        <v>0</v>
      </c>
      <c r="K99" s="398">
        <f>payesh!CV18</f>
        <v>0</v>
      </c>
      <c r="L99" s="398">
        <f>payesh!CV8</f>
        <v>0</v>
      </c>
      <c r="M99" s="398">
        <f>payesh!CV46</f>
        <v>0</v>
      </c>
      <c r="N99" s="399">
        <f>payesh!CV17</f>
        <v>0</v>
      </c>
      <c r="O99" s="398">
        <f>payesh!CV16</f>
        <v>0</v>
      </c>
      <c r="P99" s="398">
        <f>payesh!CV19</f>
        <v>0</v>
      </c>
      <c r="Q99" s="398">
        <f>payesh!CV20</f>
        <v>0</v>
      </c>
      <c r="R99" s="398">
        <f>payesh!CV21</f>
        <v>0</v>
      </c>
      <c r="S99" s="398">
        <f>payesh!$CV$55</f>
        <v>0</v>
      </c>
      <c r="T99" s="414">
        <f>payesh!CV64</f>
        <v>0</v>
      </c>
      <c r="U99" s="398">
        <f>payesh!$CV$56</f>
        <v>0</v>
      </c>
      <c r="V99" s="398">
        <f>payesh!CV65</f>
        <v>0</v>
      </c>
      <c r="W99" s="398">
        <f>payesh!CV78</f>
        <v>0</v>
      </c>
      <c r="X99" s="398">
        <f>payesh!CV79</f>
        <v>0</v>
      </c>
      <c r="Y99" s="398">
        <f>payesh!$CV$83</f>
        <v>0</v>
      </c>
      <c r="Z99" s="398">
        <f>payesh!$CV$84</f>
        <v>0</v>
      </c>
      <c r="AA99" s="398">
        <f>payesh!CV86</f>
        <v>0</v>
      </c>
      <c r="AB99" s="398">
        <f>payesh!CV155</f>
        <v>0</v>
      </c>
      <c r="AC99" s="398">
        <f>payesh!CV157</f>
        <v>0</v>
      </c>
      <c r="AD99" s="398">
        <f>payesh!CV159</f>
        <v>0</v>
      </c>
      <c r="AE99" s="398">
        <f>payesh!CV161</f>
        <v>0</v>
      </c>
      <c r="AF99" s="398">
        <f>payesh!CV163</f>
        <v>0</v>
      </c>
      <c r="AG99" s="398">
        <f>payesh!CV165</f>
        <v>0</v>
      </c>
      <c r="AH99" s="398">
        <f>payesh!CV167</f>
        <v>0</v>
      </c>
      <c r="AI99" s="398">
        <f>payesh!CV169</f>
        <v>0</v>
      </c>
      <c r="AJ99" s="398">
        <f>payesh!CV171</f>
        <v>0</v>
      </c>
      <c r="AK99" s="401">
        <f>payesh!CV173</f>
        <v>0</v>
      </c>
    </row>
    <row r="100" spans="2:37" ht="18.75" thickBot="1" x14ac:dyDescent="0.3">
      <c r="B100" s="402">
        <f>payesh!CW7</f>
        <v>97</v>
      </c>
      <c r="C100" s="390">
        <f>payesh!CW3</f>
        <v>0</v>
      </c>
      <c r="D100" s="390">
        <f>payesh!CW4</f>
        <v>0</v>
      </c>
      <c r="E100" s="390">
        <f>payesh!CW5</f>
        <v>0</v>
      </c>
      <c r="F100" s="390">
        <f>payesh!CW6</f>
        <v>0</v>
      </c>
      <c r="G100" s="390">
        <f>payesh!CW10</f>
        <v>0</v>
      </c>
      <c r="H100" s="390">
        <f>payesh!CW13</f>
        <v>0</v>
      </c>
      <c r="I100" s="391">
        <f>payesh!CW14</f>
        <v>0</v>
      </c>
      <c r="J100" s="390">
        <f>payesh!CW9</f>
        <v>0</v>
      </c>
      <c r="K100" s="390">
        <f>payesh!CW18</f>
        <v>0</v>
      </c>
      <c r="L100" s="390">
        <f>payesh!CW8</f>
        <v>0</v>
      </c>
      <c r="M100" s="390">
        <f>payesh!CW46</f>
        <v>0</v>
      </c>
      <c r="N100" s="391">
        <f>payesh!CW17</f>
        <v>0</v>
      </c>
      <c r="O100" s="390">
        <f>payesh!CW16</f>
        <v>0</v>
      </c>
      <c r="P100" s="390">
        <f>payesh!CW19</f>
        <v>0</v>
      </c>
      <c r="Q100" s="390">
        <f>payesh!CW20</f>
        <v>0</v>
      </c>
      <c r="R100" s="390">
        <f>payesh!CW21</f>
        <v>0</v>
      </c>
      <c r="S100" s="390">
        <f>payesh!$CW$55</f>
        <v>0</v>
      </c>
      <c r="T100" s="413">
        <f>payesh!CW64</f>
        <v>0</v>
      </c>
      <c r="U100" s="390">
        <f>payesh!$CW$56</f>
        <v>0</v>
      </c>
      <c r="V100" s="390">
        <f>payesh!CW65</f>
        <v>0</v>
      </c>
      <c r="W100" s="390">
        <f>payesh!CW78</f>
        <v>0</v>
      </c>
      <c r="X100" s="390">
        <f>payesh!CW79</f>
        <v>0</v>
      </c>
      <c r="Y100" s="390">
        <f>payesh!$CW$83</f>
        <v>0</v>
      </c>
      <c r="Z100" s="390">
        <f>payesh!$CW$84</f>
        <v>0</v>
      </c>
      <c r="AA100" s="390">
        <f>payesh!CW86</f>
        <v>0</v>
      </c>
      <c r="AB100" s="390">
        <f>payesh!CW155</f>
        <v>0</v>
      </c>
      <c r="AC100" s="390">
        <f>payesh!CW157</f>
        <v>0</v>
      </c>
      <c r="AD100" s="390">
        <f>payesh!CW159</f>
        <v>0</v>
      </c>
      <c r="AE100" s="390">
        <f>payesh!CW161</f>
        <v>0</v>
      </c>
      <c r="AF100" s="390">
        <f>payesh!CW163</f>
        <v>0</v>
      </c>
      <c r="AG100" s="390">
        <f>payesh!CW165</f>
        <v>0</v>
      </c>
      <c r="AH100" s="390">
        <f>payesh!CW167</f>
        <v>0</v>
      </c>
      <c r="AI100" s="390">
        <f>payesh!CW169</f>
        <v>0</v>
      </c>
      <c r="AJ100" s="390">
        <f>payesh!CW171</f>
        <v>0</v>
      </c>
      <c r="AK100" s="393">
        <f>payesh!CW173</f>
        <v>0</v>
      </c>
    </row>
    <row r="101" spans="2:37" ht="18.75" thickBot="1" x14ac:dyDescent="0.3">
      <c r="B101" s="395">
        <f>payesh!CX7</f>
        <v>98</v>
      </c>
      <c r="C101" s="398">
        <f>payesh!CX3</f>
        <v>0</v>
      </c>
      <c r="D101" s="398">
        <f>payesh!CX4</f>
        <v>0</v>
      </c>
      <c r="E101" s="398">
        <f>payesh!CX5</f>
        <v>0</v>
      </c>
      <c r="F101" s="398">
        <f>payesh!CX6</f>
        <v>0</v>
      </c>
      <c r="G101" s="398">
        <f>payesh!CX10</f>
        <v>0</v>
      </c>
      <c r="H101" s="398">
        <f>payesh!CX13</f>
        <v>0</v>
      </c>
      <c r="I101" s="399">
        <f>payesh!CX14</f>
        <v>0</v>
      </c>
      <c r="J101" s="398">
        <f>payesh!CX9</f>
        <v>0</v>
      </c>
      <c r="K101" s="398">
        <f>payesh!CX18</f>
        <v>0</v>
      </c>
      <c r="L101" s="398">
        <f>payesh!CX8</f>
        <v>0</v>
      </c>
      <c r="M101" s="398">
        <f>payesh!CX46</f>
        <v>0</v>
      </c>
      <c r="N101" s="399">
        <f>payesh!CX17</f>
        <v>0</v>
      </c>
      <c r="O101" s="398">
        <f>payesh!CX16</f>
        <v>0</v>
      </c>
      <c r="P101" s="398">
        <f>payesh!CX19</f>
        <v>0</v>
      </c>
      <c r="Q101" s="398">
        <f>payesh!CX20</f>
        <v>0</v>
      </c>
      <c r="R101" s="398">
        <f>payesh!CX21</f>
        <v>0</v>
      </c>
      <c r="S101" s="398">
        <f>payesh!$CX$55</f>
        <v>0</v>
      </c>
      <c r="T101" s="414">
        <f>payesh!CX64</f>
        <v>0</v>
      </c>
      <c r="U101" s="398">
        <f>payesh!$CX$56</f>
        <v>0</v>
      </c>
      <c r="V101" s="398">
        <f>payesh!CX65</f>
        <v>0</v>
      </c>
      <c r="W101" s="398">
        <f>payesh!CX78</f>
        <v>0</v>
      </c>
      <c r="X101" s="398">
        <f>payesh!CX79</f>
        <v>0</v>
      </c>
      <c r="Y101" s="398">
        <f>payesh!$CX$83</f>
        <v>0</v>
      </c>
      <c r="Z101" s="398">
        <f>payesh!$CX$84</f>
        <v>0</v>
      </c>
      <c r="AA101" s="398">
        <f>payesh!CX86</f>
        <v>0</v>
      </c>
      <c r="AB101" s="398">
        <f>payesh!CX155</f>
        <v>0</v>
      </c>
      <c r="AC101" s="398">
        <f>payesh!CX157</f>
        <v>0</v>
      </c>
      <c r="AD101" s="398">
        <f>payesh!CX159</f>
        <v>0</v>
      </c>
      <c r="AE101" s="398">
        <f>payesh!CX161</f>
        <v>0</v>
      </c>
      <c r="AF101" s="398">
        <f>payesh!CX163</f>
        <v>0</v>
      </c>
      <c r="AG101" s="398">
        <f>payesh!CX165</f>
        <v>0</v>
      </c>
      <c r="AH101" s="398">
        <f>payesh!CX167</f>
        <v>0</v>
      </c>
      <c r="AI101" s="398">
        <f>payesh!CX169</f>
        <v>0</v>
      </c>
      <c r="AJ101" s="398">
        <f>payesh!CX171</f>
        <v>0</v>
      </c>
      <c r="AK101" s="401">
        <f>payesh!CX173</f>
        <v>0</v>
      </c>
    </row>
    <row r="102" spans="2:37" ht="18.75" thickBot="1" x14ac:dyDescent="0.3">
      <c r="B102" s="402">
        <f>payesh!CY7</f>
        <v>99</v>
      </c>
      <c r="C102" s="390">
        <f>payesh!CY3</f>
        <v>0</v>
      </c>
      <c r="D102" s="390">
        <f>payesh!CY4</f>
        <v>0</v>
      </c>
      <c r="E102" s="390">
        <f>payesh!CY5</f>
        <v>0</v>
      </c>
      <c r="F102" s="390">
        <f>payesh!CY6</f>
        <v>0</v>
      </c>
      <c r="G102" s="390">
        <f>payesh!CY10</f>
        <v>0</v>
      </c>
      <c r="H102" s="390">
        <f>payesh!CY13</f>
        <v>0</v>
      </c>
      <c r="I102" s="391">
        <f>payesh!CY14</f>
        <v>0</v>
      </c>
      <c r="J102" s="390">
        <f>payesh!CY9</f>
        <v>0</v>
      </c>
      <c r="K102" s="390">
        <f>payesh!CY18</f>
        <v>0</v>
      </c>
      <c r="L102" s="390">
        <f>payesh!CY8</f>
        <v>0</v>
      </c>
      <c r="M102" s="390">
        <f>payesh!CY46</f>
        <v>0</v>
      </c>
      <c r="N102" s="391">
        <f>payesh!CY17</f>
        <v>0</v>
      </c>
      <c r="O102" s="390">
        <f>payesh!CY16</f>
        <v>0</v>
      </c>
      <c r="P102" s="390">
        <f>payesh!CY19</f>
        <v>0</v>
      </c>
      <c r="Q102" s="390">
        <f>payesh!CY20</f>
        <v>0</v>
      </c>
      <c r="R102" s="390">
        <f>payesh!CY21</f>
        <v>0</v>
      </c>
      <c r="S102" s="390">
        <f>payesh!$CY$55</f>
        <v>0</v>
      </c>
      <c r="T102" s="413">
        <f>payesh!CY64</f>
        <v>0</v>
      </c>
      <c r="U102" s="390">
        <f>payesh!$CY$56</f>
        <v>0</v>
      </c>
      <c r="V102" s="390">
        <f>payesh!CY65</f>
        <v>0</v>
      </c>
      <c r="W102" s="390">
        <f>payesh!CY78</f>
        <v>0</v>
      </c>
      <c r="X102" s="390">
        <f>payesh!CY79</f>
        <v>0</v>
      </c>
      <c r="Y102" s="390">
        <f>payesh!$CY$83</f>
        <v>0</v>
      </c>
      <c r="Z102" s="390">
        <f>payesh!$CY$84</f>
        <v>0</v>
      </c>
      <c r="AA102" s="390">
        <f>payesh!CY86</f>
        <v>0</v>
      </c>
      <c r="AB102" s="390">
        <f>payesh!CY155</f>
        <v>0</v>
      </c>
      <c r="AC102" s="390">
        <f>payesh!CY157</f>
        <v>0</v>
      </c>
      <c r="AD102" s="390">
        <f>payesh!CY159</f>
        <v>0</v>
      </c>
      <c r="AE102" s="390">
        <f>payesh!CY161</f>
        <v>0</v>
      </c>
      <c r="AF102" s="390">
        <f>payesh!CY163</f>
        <v>0</v>
      </c>
      <c r="AG102" s="390">
        <f>payesh!CY165</f>
        <v>0</v>
      </c>
      <c r="AH102" s="390">
        <f>payesh!CY167</f>
        <v>0</v>
      </c>
      <c r="AI102" s="390">
        <f>payesh!CY169</f>
        <v>0</v>
      </c>
      <c r="AJ102" s="390">
        <f>payesh!CY171</f>
        <v>0</v>
      </c>
      <c r="AK102" s="393">
        <f>payesh!CY173</f>
        <v>0</v>
      </c>
    </row>
    <row r="103" spans="2:37" ht="18.75" thickBot="1" x14ac:dyDescent="0.3">
      <c r="B103" s="395">
        <f>payesh!CZ7</f>
        <v>100</v>
      </c>
      <c r="C103" s="398">
        <f>payesh!CZ3</f>
        <v>0</v>
      </c>
      <c r="D103" s="398">
        <f>payesh!CZ4</f>
        <v>0</v>
      </c>
      <c r="E103" s="398">
        <f>payesh!CZ5</f>
        <v>0</v>
      </c>
      <c r="F103" s="398">
        <f>payesh!CZ6</f>
        <v>0</v>
      </c>
      <c r="G103" s="398">
        <f>payesh!CZ10</f>
        <v>0</v>
      </c>
      <c r="H103" s="398">
        <f>payesh!CZ13</f>
        <v>0</v>
      </c>
      <c r="I103" s="399">
        <f>payesh!CZ14</f>
        <v>0</v>
      </c>
      <c r="J103" s="398">
        <f>payesh!CZ9</f>
        <v>0</v>
      </c>
      <c r="K103" s="398">
        <f>payesh!CZ18</f>
        <v>0</v>
      </c>
      <c r="L103" s="398">
        <f>payesh!CZ8</f>
        <v>0</v>
      </c>
      <c r="M103" s="398">
        <f>payesh!CZ46</f>
        <v>0</v>
      </c>
      <c r="N103" s="399">
        <f>payesh!CZ17</f>
        <v>0</v>
      </c>
      <c r="O103" s="398">
        <f>payesh!CZ16</f>
        <v>0</v>
      </c>
      <c r="P103" s="398">
        <f>payesh!CZ19</f>
        <v>0</v>
      </c>
      <c r="Q103" s="398">
        <f>payesh!CZ20</f>
        <v>0</v>
      </c>
      <c r="R103" s="398">
        <f>payesh!CZ21</f>
        <v>0</v>
      </c>
      <c r="S103" s="398">
        <f>payesh!$CZ$55</f>
        <v>0</v>
      </c>
      <c r="T103" s="414">
        <f>payesh!CZ64</f>
        <v>0</v>
      </c>
      <c r="U103" s="398">
        <f>payesh!$CZ$56</f>
        <v>0</v>
      </c>
      <c r="V103" s="398">
        <f>payesh!CZ65</f>
        <v>0</v>
      </c>
      <c r="W103" s="398">
        <f>payesh!CZ78</f>
        <v>0</v>
      </c>
      <c r="X103" s="398">
        <f>payesh!CZ79</f>
        <v>0</v>
      </c>
      <c r="Y103" s="398">
        <f>payesh!$CZ$83</f>
        <v>0</v>
      </c>
      <c r="Z103" s="398">
        <f>payesh!$CZ$84</f>
        <v>0</v>
      </c>
      <c r="AA103" s="398">
        <f>payesh!CZ86</f>
        <v>0</v>
      </c>
      <c r="AB103" s="398">
        <f>payesh!CZ155</f>
        <v>0</v>
      </c>
      <c r="AC103" s="398">
        <f>payesh!CZ157</f>
        <v>0</v>
      </c>
      <c r="AD103" s="398">
        <f>payesh!CZ159</f>
        <v>0</v>
      </c>
      <c r="AE103" s="398">
        <f>payesh!CZ161</f>
        <v>0</v>
      </c>
      <c r="AF103" s="398">
        <f>payesh!CZ163</f>
        <v>0</v>
      </c>
      <c r="AG103" s="398">
        <f>payesh!CZ165</f>
        <v>0</v>
      </c>
      <c r="AH103" s="398">
        <f>payesh!CZ167</f>
        <v>0</v>
      </c>
      <c r="AI103" s="398">
        <f>payesh!CZ169</f>
        <v>0</v>
      </c>
      <c r="AJ103" s="398">
        <f>payesh!CZ171</f>
        <v>0</v>
      </c>
      <c r="AK103" s="401">
        <f>payesh!CZ173</f>
        <v>0</v>
      </c>
    </row>
    <row r="104" spans="2:37" ht="18.75" thickBot="1" x14ac:dyDescent="0.3">
      <c r="B104" s="402">
        <f>payesh!DA7</f>
        <v>101</v>
      </c>
      <c r="C104" s="390">
        <f>payesh!DA3</f>
        <v>0</v>
      </c>
      <c r="D104" s="390">
        <f>payesh!DA4</f>
        <v>0</v>
      </c>
      <c r="E104" s="390">
        <f>payesh!DA5</f>
        <v>0</v>
      </c>
      <c r="F104" s="390">
        <f>payesh!DA6</f>
        <v>0</v>
      </c>
      <c r="G104" s="390">
        <f>payesh!DA10</f>
        <v>0</v>
      </c>
      <c r="H104" s="390">
        <f>payesh!DA13</f>
        <v>0</v>
      </c>
      <c r="I104" s="391">
        <f>payesh!DA14</f>
        <v>0</v>
      </c>
      <c r="J104" s="390">
        <f>payesh!DA9</f>
        <v>0</v>
      </c>
      <c r="K104" s="390">
        <f>payesh!DA18</f>
        <v>0</v>
      </c>
      <c r="L104" s="390">
        <f>payesh!DA8</f>
        <v>0</v>
      </c>
      <c r="M104" s="390">
        <f>payesh!DA46</f>
        <v>0</v>
      </c>
      <c r="N104" s="391">
        <f>payesh!DA17</f>
        <v>0</v>
      </c>
      <c r="O104" s="390">
        <f>payesh!DA16</f>
        <v>0</v>
      </c>
      <c r="P104" s="390">
        <f>payesh!DA19</f>
        <v>0</v>
      </c>
      <c r="Q104" s="390">
        <f>payesh!DA20</f>
        <v>0</v>
      </c>
      <c r="R104" s="390">
        <f>payesh!DA21</f>
        <v>0</v>
      </c>
      <c r="S104" s="390">
        <f>payesh!$DA$55</f>
        <v>0</v>
      </c>
      <c r="T104" s="413">
        <f>payesh!DA64</f>
        <v>0</v>
      </c>
      <c r="U104" s="390">
        <f>payesh!$DA$56</f>
        <v>0</v>
      </c>
      <c r="V104" s="390">
        <f>payesh!DA65</f>
        <v>0</v>
      </c>
      <c r="W104" s="390">
        <f>payesh!DA78</f>
        <v>0</v>
      </c>
      <c r="X104" s="390">
        <f>payesh!DA79</f>
        <v>0</v>
      </c>
      <c r="Y104" s="390">
        <f>payesh!$DA$83</f>
        <v>0</v>
      </c>
      <c r="Z104" s="390">
        <f>payesh!$DA$84</f>
        <v>0</v>
      </c>
      <c r="AA104" s="390">
        <f>payesh!DA86</f>
        <v>0</v>
      </c>
      <c r="AB104" s="390">
        <f>payesh!DA155</f>
        <v>0</v>
      </c>
      <c r="AC104" s="390">
        <f>payesh!DA157</f>
        <v>0</v>
      </c>
      <c r="AD104" s="390">
        <f>payesh!DA159</f>
        <v>0</v>
      </c>
      <c r="AE104" s="390">
        <f>payesh!DA161</f>
        <v>0</v>
      </c>
      <c r="AF104" s="390">
        <f>payesh!DA163</f>
        <v>0</v>
      </c>
      <c r="AG104" s="390">
        <f>payesh!DA165</f>
        <v>0</v>
      </c>
      <c r="AH104" s="390">
        <f>payesh!DA167</f>
        <v>0</v>
      </c>
      <c r="AI104" s="390">
        <f>payesh!DA169</f>
        <v>0</v>
      </c>
      <c r="AJ104" s="390">
        <f>payesh!DA171</f>
        <v>0</v>
      </c>
      <c r="AK104" s="393">
        <f>payesh!DA173</f>
        <v>0</v>
      </c>
    </row>
    <row r="105" spans="2:37" ht="18.75" thickBot="1" x14ac:dyDescent="0.3">
      <c r="B105" s="395">
        <f>payesh!DB7</f>
        <v>102</v>
      </c>
      <c r="C105" s="398">
        <f>payesh!DB3</f>
        <v>0</v>
      </c>
      <c r="D105" s="398">
        <f>payesh!DB4</f>
        <v>0</v>
      </c>
      <c r="E105" s="398">
        <f>payesh!DB5</f>
        <v>0</v>
      </c>
      <c r="F105" s="398">
        <f>payesh!DB6</f>
        <v>0</v>
      </c>
      <c r="G105" s="398">
        <f>payesh!DB10</f>
        <v>0</v>
      </c>
      <c r="H105" s="398">
        <f>payesh!DB13</f>
        <v>0</v>
      </c>
      <c r="I105" s="399">
        <f>payesh!DB14</f>
        <v>0</v>
      </c>
      <c r="J105" s="398">
        <f>payesh!DB9</f>
        <v>0</v>
      </c>
      <c r="K105" s="398">
        <f>payesh!DB18</f>
        <v>0</v>
      </c>
      <c r="L105" s="398">
        <f>payesh!DB8</f>
        <v>0</v>
      </c>
      <c r="M105" s="398">
        <f>payesh!DB46</f>
        <v>0</v>
      </c>
      <c r="N105" s="399">
        <f>payesh!DB17</f>
        <v>0</v>
      </c>
      <c r="O105" s="398">
        <f>payesh!DB16</f>
        <v>0</v>
      </c>
      <c r="P105" s="398">
        <f>payesh!DB19</f>
        <v>0</v>
      </c>
      <c r="Q105" s="398">
        <f>payesh!DB20</f>
        <v>0</v>
      </c>
      <c r="R105" s="398">
        <f>payesh!DB21</f>
        <v>0</v>
      </c>
      <c r="S105" s="398">
        <f>payesh!$DB$55</f>
        <v>0</v>
      </c>
      <c r="T105" s="414">
        <f>payesh!DB64</f>
        <v>0</v>
      </c>
      <c r="U105" s="398">
        <f>payesh!$DB$56</f>
        <v>0</v>
      </c>
      <c r="V105" s="398">
        <f>payesh!DB65</f>
        <v>0</v>
      </c>
      <c r="W105" s="398">
        <f>payesh!DB78</f>
        <v>0</v>
      </c>
      <c r="X105" s="398">
        <f>payesh!DB79</f>
        <v>0</v>
      </c>
      <c r="Y105" s="398">
        <f>payesh!$DB$83</f>
        <v>0</v>
      </c>
      <c r="Z105" s="398">
        <f>payesh!$DB$84</f>
        <v>0</v>
      </c>
      <c r="AA105" s="398">
        <f>payesh!DB86</f>
        <v>0</v>
      </c>
      <c r="AB105" s="398">
        <f>payesh!DB155</f>
        <v>0</v>
      </c>
      <c r="AC105" s="398">
        <f>payesh!DB157</f>
        <v>0</v>
      </c>
      <c r="AD105" s="398">
        <f>payesh!DB159</f>
        <v>0</v>
      </c>
      <c r="AE105" s="398">
        <f>payesh!DB161</f>
        <v>0</v>
      </c>
      <c r="AF105" s="398">
        <f>payesh!DB163</f>
        <v>0</v>
      </c>
      <c r="AG105" s="398">
        <f>payesh!DB165</f>
        <v>0</v>
      </c>
      <c r="AH105" s="398">
        <f>payesh!DB167</f>
        <v>0</v>
      </c>
      <c r="AI105" s="398">
        <f>payesh!DB169</f>
        <v>0</v>
      </c>
      <c r="AJ105" s="398">
        <f>payesh!DB171</f>
        <v>0</v>
      </c>
      <c r="AK105" s="401">
        <f>payesh!DB173</f>
        <v>0</v>
      </c>
    </row>
    <row r="106" spans="2:37" ht="18.75" thickBot="1" x14ac:dyDescent="0.3">
      <c r="B106" s="402">
        <f>payesh!DC7</f>
        <v>103</v>
      </c>
      <c r="C106" s="390">
        <f>payesh!DC3</f>
        <v>0</v>
      </c>
      <c r="D106" s="390">
        <f>payesh!DC4</f>
        <v>0</v>
      </c>
      <c r="E106" s="390">
        <f>payesh!DC5</f>
        <v>0</v>
      </c>
      <c r="F106" s="390">
        <f>payesh!DC6</f>
        <v>0</v>
      </c>
      <c r="G106" s="390">
        <f>payesh!DC10</f>
        <v>0</v>
      </c>
      <c r="H106" s="390">
        <f>payesh!DC13</f>
        <v>0</v>
      </c>
      <c r="I106" s="391">
        <f>payesh!DC14</f>
        <v>0</v>
      </c>
      <c r="J106" s="390">
        <f>payesh!DC9</f>
        <v>0</v>
      </c>
      <c r="K106" s="390">
        <f>payesh!DC18</f>
        <v>0</v>
      </c>
      <c r="L106" s="390">
        <f>payesh!DC8</f>
        <v>0</v>
      </c>
      <c r="M106" s="390">
        <f>payesh!DC46</f>
        <v>0</v>
      </c>
      <c r="N106" s="391">
        <f>payesh!DC17</f>
        <v>0</v>
      </c>
      <c r="O106" s="390">
        <f>payesh!DC16</f>
        <v>0</v>
      </c>
      <c r="P106" s="390">
        <f>payesh!DC19</f>
        <v>0</v>
      </c>
      <c r="Q106" s="390">
        <f>payesh!DC20</f>
        <v>0</v>
      </c>
      <c r="R106" s="390">
        <f>payesh!DC21</f>
        <v>0</v>
      </c>
      <c r="S106" s="390">
        <f>payesh!$DC$55</f>
        <v>0</v>
      </c>
      <c r="T106" s="413">
        <f>payesh!DC64</f>
        <v>0</v>
      </c>
      <c r="U106" s="390">
        <f>payesh!$DC$56</f>
        <v>0</v>
      </c>
      <c r="V106" s="390">
        <f>payesh!DC65</f>
        <v>0</v>
      </c>
      <c r="W106" s="390">
        <f>payesh!DC78</f>
        <v>0</v>
      </c>
      <c r="X106" s="390">
        <f>payesh!DC79</f>
        <v>0</v>
      </c>
      <c r="Y106" s="390">
        <f>payesh!$DC$83</f>
        <v>0</v>
      </c>
      <c r="Z106" s="390">
        <f>payesh!$DC$84</f>
        <v>0</v>
      </c>
      <c r="AA106" s="390">
        <f>payesh!DC86</f>
        <v>0</v>
      </c>
      <c r="AB106" s="390">
        <f>payesh!DC155</f>
        <v>0</v>
      </c>
      <c r="AC106" s="390">
        <f>payesh!DC157</f>
        <v>0</v>
      </c>
      <c r="AD106" s="390">
        <f>payesh!DC159</f>
        <v>0</v>
      </c>
      <c r="AE106" s="390">
        <f>payesh!DC161</f>
        <v>0</v>
      </c>
      <c r="AF106" s="390">
        <f>payesh!DC163</f>
        <v>0</v>
      </c>
      <c r="AG106" s="390">
        <f>payesh!DC165</f>
        <v>0</v>
      </c>
      <c r="AH106" s="390">
        <f>payesh!DC167</f>
        <v>0</v>
      </c>
      <c r="AI106" s="390">
        <f>payesh!DC169</f>
        <v>0</v>
      </c>
      <c r="AJ106" s="390">
        <f>payesh!DC171</f>
        <v>0</v>
      </c>
      <c r="AK106" s="393">
        <f>payesh!DC173</f>
        <v>0</v>
      </c>
    </row>
    <row r="107" spans="2:37" ht="18.75" thickBot="1" x14ac:dyDescent="0.3">
      <c r="B107" s="395">
        <f>payesh!DD7</f>
        <v>104</v>
      </c>
      <c r="C107" s="398">
        <f>payesh!DD3</f>
        <v>0</v>
      </c>
      <c r="D107" s="398">
        <f>payesh!DD4</f>
        <v>0</v>
      </c>
      <c r="E107" s="398">
        <f>payesh!DD5</f>
        <v>0</v>
      </c>
      <c r="F107" s="398">
        <f>payesh!DD6</f>
        <v>0</v>
      </c>
      <c r="G107" s="398">
        <f>payesh!DD10</f>
        <v>0</v>
      </c>
      <c r="H107" s="398">
        <f>payesh!DD13</f>
        <v>0</v>
      </c>
      <c r="I107" s="399">
        <f>payesh!DD14</f>
        <v>0</v>
      </c>
      <c r="J107" s="398">
        <f>payesh!DD9</f>
        <v>0</v>
      </c>
      <c r="K107" s="398">
        <f>payesh!DD18</f>
        <v>0</v>
      </c>
      <c r="L107" s="398">
        <f>payesh!DD8</f>
        <v>0</v>
      </c>
      <c r="M107" s="398">
        <f>payesh!DD46</f>
        <v>0</v>
      </c>
      <c r="N107" s="399">
        <f>payesh!DD17</f>
        <v>0</v>
      </c>
      <c r="O107" s="398">
        <f>payesh!DD16</f>
        <v>0</v>
      </c>
      <c r="P107" s="398">
        <f>payesh!DD19</f>
        <v>0</v>
      </c>
      <c r="Q107" s="398">
        <f>payesh!DD20</f>
        <v>0</v>
      </c>
      <c r="R107" s="398">
        <f>payesh!DD21</f>
        <v>0</v>
      </c>
      <c r="S107" s="398">
        <f>payesh!$DD$55</f>
        <v>0</v>
      </c>
      <c r="T107" s="414">
        <f>payesh!DD64</f>
        <v>0</v>
      </c>
      <c r="U107" s="398">
        <f>payesh!$DD$56</f>
        <v>0</v>
      </c>
      <c r="V107" s="398">
        <f>payesh!DD65</f>
        <v>0</v>
      </c>
      <c r="W107" s="398">
        <f>payesh!DD78</f>
        <v>0</v>
      </c>
      <c r="X107" s="398">
        <f>payesh!DD79</f>
        <v>0</v>
      </c>
      <c r="Y107" s="398">
        <f>payesh!$DD$83</f>
        <v>0</v>
      </c>
      <c r="Z107" s="398">
        <f>payesh!$DD$84</f>
        <v>0</v>
      </c>
      <c r="AA107" s="398">
        <f>payesh!DD86</f>
        <v>0</v>
      </c>
      <c r="AB107" s="398">
        <f>payesh!DD155</f>
        <v>0</v>
      </c>
      <c r="AC107" s="398">
        <f>payesh!DD157</f>
        <v>0</v>
      </c>
      <c r="AD107" s="398">
        <f>payesh!DD159</f>
        <v>0</v>
      </c>
      <c r="AE107" s="398">
        <f>payesh!DD161</f>
        <v>0</v>
      </c>
      <c r="AF107" s="398">
        <f>payesh!DD163</f>
        <v>0</v>
      </c>
      <c r="AG107" s="398">
        <f>payesh!DD165</f>
        <v>0</v>
      </c>
      <c r="AH107" s="398">
        <f>payesh!DD167</f>
        <v>0</v>
      </c>
      <c r="AI107" s="398">
        <f>payesh!DD169</f>
        <v>0</v>
      </c>
      <c r="AJ107" s="398">
        <f>payesh!DD171</f>
        <v>0</v>
      </c>
      <c r="AK107" s="401">
        <f>payesh!DD173</f>
        <v>0</v>
      </c>
    </row>
    <row r="108" spans="2:37" ht="18.75" thickBot="1" x14ac:dyDescent="0.3">
      <c r="B108" s="402">
        <f>payesh!DE7</f>
        <v>105</v>
      </c>
      <c r="C108" s="390">
        <f>payesh!DE3</f>
        <v>0</v>
      </c>
      <c r="D108" s="390">
        <f>payesh!DE4</f>
        <v>0</v>
      </c>
      <c r="E108" s="390">
        <f>payesh!DE5</f>
        <v>0</v>
      </c>
      <c r="F108" s="390">
        <f>payesh!DE6</f>
        <v>0</v>
      </c>
      <c r="G108" s="390">
        <f>payesh!DE10</f>
        <v>0</v>
      </c>
      <c r="H108" s="390">
        <f>payesh!DE13</f>
        <v>0</v>
      </c>
      <c r="I108" s="391">
        <f>payesh!DE14</f>
        <v>0</v>
      </c>
      <c r="J108" s="390">
        <f>payesh!DE9</f>
        <v>0</v>
      </c>
      <c r="K108" s="390">
        <f>payesh!DE18</f>
        <v>0</v>
      </c>
      <c r="L108" s="390">
        <f>payesh!DE8</f>
        <v>0</v>
      </c>
      <c r="M108" s="390">
        <f>payesh!DE46</f>
        <v>0</v>
      </c>
      <c r="N108" s="391">
        <f>payesh!DE17</f>
        <v>0</v>
      </c>
      <c r="O108" s="390">
        <f>payesh!DE16</f>
        <v>0</v>
      </c>
      <c r="P108" s="390">
        <f>payesh!DE19</f>
        <v>0</v>
      </c>
      <c r="Q108" s="390">
        <f>payesh!DE20</f>
        <v>0</v>
      </c>
      <c r="R108" s="390">
        <f>payesh!DE21</f>
        <v>0</v>
      </c>
      <c r="S108" s="390">
        <f>payesh!$DE$55</f>
        <v>0</v>
      </c>
      <c r="T108" s="413">
        <f>payesh!DE64</f>
        <v>0</v>
      </c>
      <c r="U108" s="390">
        <f>payesh!$DE$56</f>
        <v>0</v>
      </c>
      <c r="V108" s="390">
        <f>payesh!DE65</f>
        <v>0</v>
      </c>
      <c r="W108" s="390">
        <f>payesh!DE78</f>
        <v>0</v>
      </c>
      <c r="X108" s="390">
        <f>payesh!DE79</f>
        <v>0</v>
      </c>
      <c r="Y108" s="390">
        <f>payesh!$DE$83</f>
        <v>0</v>
      </c>
      <c r="Z108" s="390">
        <f>payesh!$DE$84</f>
        <v>0</v>
      </c>
      <c r="AA108" s="390">
        <f>payesh!DE86</f>
        <v>0</v>
      </c>
      <c r="AB108" s="390">
        <f>payesh!DE155</f>
        <v>0</v>
      </c>
      <c r="AC108" s="390">
        <f>payesh!DE157</f>
        <v>0</v>
      </c>
      <c r="AD108" s="390">
        <f>payesh!DE159</f>
        <v>0</v>
      </c>
      <c r="AE108" s="390">
        <f>payesh!DE161</f>
        <v>0</v>
      </c>
      <c r="AF108" s="390">
        <f>payesh!DE163</f>
        <v>0</v>
      </c>
      <c r="AG108" s="390">
        <f>payesh!DE165</f>
        <v>0</v>
      </c>
      <c r="AH108" s="390">
        <f>payesh!DE167</f>
        <v>0</v>
      </c>
      <c r="AI108" s="390">
        <f>payesh!DE169</f>
        <v>0</v>
      </c>
      <c r="AJ108" s="390">
        <f>payesh!DE171</f>
        <v>0</v>
      </c>
      <c r="AK108" s="393">
        <f>payesh!DE173</f>
        <v>0</v>
      </c>
    </row>
    <row r="109" spans="2:37" ht="18.75" thickBot="1" x14ac:dyDescent="0.3">
      <c r="B109" s="395">
        <f>payesh!DF7</f>
        <v>106</v>
      </c>
      <c r="C109" s="398">
        <f>payesh!DF3</f>
        <v>0</v>
      </c>
      <c r="D109" s="398">
        <f>payesh!DF4</f>
        <v>0</v>
      </c>
      <c r="E109" s="398">
        <f>payesh!DF5</f>
        <v>0</v>
      </c>
      <c r="F109" s="398">
        <f>payesh!DF6</f>
        <v>0</v>
      </c>
      <c r="G109" s="398">
        <f>payesh!DF10</f>
        <v>0</v>
      </c>
      <c r="H109" s="398">
        <f>payesh!DF13</f>
        <v>0</v>
      </c>
      <c r="I109" s="399">
        <f>payesh!DF14</f>
        <v>0</v>
      </c>
      <c r="J109" s="398">
        <f>payesh!DF9</f>
        <v>0</v>
      </c>
      <c r="K109" s="398">
        <f>payesh!DF18</f>
        <v>0</v>
      </c>
      <c r="L109" s="398">
        <f>payesh!DF8</f>
        <v>0</v>
      </c>
      <c r="M109" s="398">
        <f>payesh!DF46</f>
        <v>0</v>
      </c>
      <c r="N109" s="399">
        <f>payesh!DF17</f>
        <v>0</v>
      </c>
      <c r="O109" s="398">
        <f>payesh!DF16</f>
        <v>0</v>
      </c>
      <c r="P109" s="398">
        <f>payesh!DF19</f>
        <v>0</v>
      </c>
      <c r="Q109" s="398">
        <f>payesh!DF20</f>
        <v>0</v>
      </c>
      <c r="R109" s="398">
        <f>payesh!DF21</f>
        <v>0</v>
      </c>
      <c r="S109" s="398">
        <f>payesh!$DF$55</f>
        <v>0</v>
      </c>
      <c r="T109" s="414">
        <f>payesh!DF64</f>
        <v>0</v>
      </c>
      <c r="U109" s="398">
        <f>payesh!$DF$56</f>
        <v>0</v>
      </c>
      <c r="V109" s="398">
        <f>payesh!DF65</f>
        <v>0</v>
      </c>
      <c r="W109" s="398">
        <f>payesh!DF78</f>
        <v>0</v>
      </c>
      <c r="X109" s="398">
        <f>payesh!DF79</f>
        <v>0</v>
      </c>
      <c r="Y109" s="398">
        <f>payesh!$DF$83</f>
        <v>0</v>
      </c>
      <c r="Z109" s="398">
        <f>payesh!$DF$84</f>
        <v>0</v>
      </c>
      <c r="AA109" s="398">
        <f>payesh!DF86</f>
        <v>0</v>
      </c>
      <c r="AB109" s="398">
        <f>payesh!DF155</f>
        <v>0</v>
      </c>
      <c r="AC109" s="398">
        <f>payesh!DF157</f>
        <v>0</v>
      </c>
      <c r="AD109" s="398">
        <f>payesh!DF159</f>
        <v>0</v>
      </c>
      <c r="AE109" s="398">
        <f>payesh!DF161</f>
        <v>0</v>
      </c>
      <c r="AF109" s="398">
        <f>payesh!DF163</f>
        <v>0</v>
      </c>
      <c r="AG109" s="398">
        <f>payesh!DF165</f>
        <v>0</v>
      </c>
      <c r="AH109" s="398">
        <f>payesh!DF167</f>
        <v>0</v>
      </c>
      <c r="AI109" s="398">
        <f>payesh!DF169</f>
        <v>0</v>
      </c>
      <c r="AJ109" s="398">
        <f>payesh!DF171</f>
        <v>0</v>
      </c>
      <c r="AK109" s="401">
        <f>payesh!DF173</f>
        <v>0</v>
      </c>
    </row>
    <row r="110" spans="2:37" ht="18.75" thickBot="1" x14ac:dyDescent="0.3">
      <c r="B110" s="402">
        <f>payesh!DG7</f>
        <v>107</v>
      </c>
      <c r="C110" s="390">
        <f>payesh!DG3</f>
        <v>0</v>
      </c>
      <c r="D110" s="390">
        <f>payesh!DG4</f>
        <v>0</v>
      </c>
      <c r="E110" s="390">
        <f>payesh!DG5</f>
        <v>0</v>
      </c>
      <c r="F110" s="390">
        <f>payesh!DG6</f>
        <v>0</v>
      </c>
      <c r="G110" s="390">
        <f>payesh!DG10</f>
        <v>0</v>
      </c>
      <c r="H110" s="390">
        <f>payesh!DG13</f>
        <v>0</v>
      </c>
      <c r="I110" s="391">
        <f>payesh!DG14</f>
        <v>0</v>
      </c>
      <c r="J110" s="390">
        <f>payesh!DG9</f>
        <v>0</v>
      </c>
      <c r="K110" s="390">
        <f>payesh!DG18</f>
        <v>0</v>
      </c>
      <c r="L110" s="390">
        <f>payesh!DG8</f>
        <v>0</v>
      </c>
      <c r="M110" s="390">
        <f>payesh!DG46</f>
        <v>0</v>
      </c>
      <c r="N110" s="391">
        <f>payesh!DG17</f>
        <v>0</v>
      </c>
      <c r="O110" s="390">
        <f>payesh!DG16</f>
        <v>0</v>
      </c>
      <c r="P110" s="390">
        <f>payesh!DG19</f>
        <v>0</v>
      </c>
      <c r="Q110" s="390">
        <f>payesh!DG20</f>
        <v>0</v>
      </c>
      <c r="R110" s="390">
        <f>payesh!DG21</f>
        <v>0</v>
      </c>
      <c r="S110" s="390">
        <f>payesh!$DG$55</f>
        <v>0</v>
      </c>
      <c r="T110" s="413">
        <f>payesh!DG64</f>
        <v>0</v>
      </c>
      <c r="U110" s="390">
        <f>payesh!$DG$56</f>
        <v>0</v>
      </c>
      <c r="V110" s="390">
        <f>payesh!DG65</f>
        <v>0</v>
      </c>
      <c r="W110" s="390">
        <f>payesh!DG78</f>
        <v>0</v>
      </c>
      <c r="X110" s="390">
        <f>payesh!DG79</f>
        <v>0</v>
      </c>
      <c r="Y110" s="390">
        <f>payesh!$DG$83</f>
        <v>0</v>
      </c>
      <c r="Z110" s="390">
        <f>payesh!$DG$84</f>
        <v>0</v>
      </c>
      <c r="AA110" s="390">
        <f>payesh!DG86</f>
        <v>0</v>
      </c>
      <c r="AB110" s="390">
        <f>payesh!DG155</f>
        <v>0</v>
      </c>
      <c r="AC110" s="390">
        <f>payesh!DG157</f>
        <v>0</v>
      </c>
      <c r="AD110" s="390">
        <f>payesh!DG159</f>
        <v>0</v>
      </c>
      <c r="AE110" s="390">
        <f>payesh!DG161</f>
        <v>0</v>
      </c>
      <c r="AF110" s="390">
        <f>payesh!DG163</f>
        <v>0</v>
      </c>
      <c r="AG110" s="390">
        <f>payesh!DG165</f>
        <v>0</v>
      </c>
      <c r="AH110" s="390">
        <f>payesh!DG167</f>
        <v>0</v>
      </c>
      <c r="AI110" s="390">
        <f>payesh!DG169</f>
        <v>0</v>
      </c>
      <c r="AJ110" s="390">
        <f>payesh!DG171</f>
        <v>0</v>
      </c>
      <c r="AK110" s="393">
        <f>payesh!DG173</f>
        <v>0</v>
      </c>
    </row>
    <row r="111" spans="2:37" ht="18.75" thickBot="1" x14ac:dyDescent="0.3">
      <c r="B111" s="395">
        <f>payesh!DH7</f>
        <v>108</v>
      </c>
      <c r="C111" s="398">
        <f>payesh!DH3</f>
        <v>0</v>
      </c>
      <c r="D111" s="398">
        <f>payesh!DH4</f>
        <v>0</v>
      </c>
      <c r="E111" s="398">
        <f>payesh!DH5</f>
        <v>0</v>
      </c>
      <c r="F111" s="398">
        <f>payesh!DH6</f>
        <v>0</v>
      </c>
      <c r="G111" s="398">
        <f>payesh!DH10</f>
        <v>0</v>
      </c>
      <c r="H111" s="398">
        <f>payesh!DH13</f>
        <v>0</v>
      </c>
      <c r="I111" s="399">
        <f>payesh!DH14</f>
        <v>0</v>
      </c>
      <c r="J111" s="398">
        <f>payesh!DH9</f>
        <v>0</v>
      </c>
      <c r="K111" s="398">
        <f>payesh!DH18</f>
        <v>0</v>
      </c>
      <c r="L111" s="398">
        <f>payesh!DH8</f>
        <v>0</v>
      </c>
      <c r="M111" s="398">
        <f>payesh!DH46</f>
        <v>0</v>
      </c>
      <c r="N111" s="399">
        <f>payesh!DH17</f>
        <v>0</v>
      </c>
      <c r="O111" s="398">
        <f>payesh!DH16</f>
        <v>0</v>
      </c>
      <c r="P111" s="398">
        <f>payesh!DH19</f>
        <v>0</v>
      </c>
      <c r="Q111" s="398">
        <f>payesh!DH20</f>
        <v>0</v>
      </c>
      <c r="R111" s="398">
        <f>payesh!DH21</f>
        <v>0</v>
      </c>
      <c r="S111" s="398">
        <f>payesh!$DH$55</f>
        <v>0</v>
      </c>
      <c r="T111" s="414">
        <f>payesh!DH64</f>
        <v>0</v>
      </c>
      <c r="U111" s="398">
        <f>payesh!$DH$56</f>
        <v>0</v>
      </c>
      <c r="V111" s="398">
        <f>payesh!DH65</f>
        <v>0</v>
      </c>
      <c r="W111" s="398">
        <f>payesh!DH78</f>
        <v>0</v>
      </c>
      <c r="X111" s="398">
        <f>payesh!DH79</f>
        <v>0</v>
      </c>
      <c r="Y111" s="398">
        <f>payesh!$DH$83</f>
        <v>0</v>
      </c>
      <c r="Z111" s="398">
        <f>payesh!$DH$84</f>
        <v>0</v>
      </c>
      <c r="AA111" s="398">
        <f>payesh!DH86</f>
        <v>0</v>
      </c>
      <c r="AB111" s="398">
        <f>payesh!DH155</f>
        <v>0</v>
      </c>
      <c r="AC111" s="398">
        <f>payesh!DH157</f>
        <v>0</v>
      </c>
      <c r="AD111" s="398">
        <f>payesh!DH159</f>
        <v>0</v>
      </c>
      <c r="AE111" s="398">
        <f>payesh!DH161</f>
        <v>0</v>
      </c>
      <c r="AF111" s="398">
        <f>payesh!DH163</f>
        <v>0</v>
      </c>
      <c r="AG111" s="398">
        <f>payesh!DH165</f>
        <v>0</v>
      </c>
      <c r="AH111" s="398">
        <f>payesh!DH167</f>
        <v>0</v>
      </c>
      <c r="AI111" s="398">
        <f>payesh!DH169</f>
        <v>0</v>
      </c>
      <c r="AJ111" s="398">
        <f>payesh!DH171</f>
        <v>0</v>
      </c>
      <c r="AK111" s="401">
        <f>payesh!DH173</f>
        <v>0</v>
      </c>
    </row>
    <row r="112" spans="2:37" ht="18.75" thickBot="1" x14ac:dyDescent="0.3">
      <c r="B112" s="402">
        <f>payesh!DI7</f>
        <v>109</v>
      </c>
      <c r="C112" s="390">
        <f>payesh!DI3</f>
        <v>0</v>
      </c>
      <c r="D112" s="390">
        <f>payesh!DI4</f>
        <v>0</v>
      </c>
      <c r="E112" s="390">
        <f>payesh!DI5</f>
        <v>0</v>
      </c>
      <c r="F112" s="390">
        <f>payesh!DI6</f>
        <v>0</v>
      </c>
      <c r="G112" s="390">
        <f>payesh!DI10</f>
        <v>0</v>
      </c>
      <c r="H112" s="390">
        <f>payesh!DI13</f>
        <v>0</v>
      </c>
      <c r="I112" s="391">
        <f>payesh!DI14</f>
        <v>0</v>
      </c>
      <c r="J112" s="390">
        <f>payesh!DI9</f>
        <v>0</v>
      </c>
      <c r="K112" s="390">
        <f>payesh!DI18</f>
        <v>0</v>
      </c>
      <c r="L112" s="390">
        <f>payesh!DI8</f>
        <v>0</v>
      </c>
      <c r="M112" s="390">
        <f>payesh!DI46</f>
        <v>0</v>
      </c>
      <c r="N112" s="391">
        <f>payesh!DI17</f>
        <v>0</v>
      </c>
      <c r="O112" s="390">
        <f>payesh!DI16</f>
        <v>0</v>
      </c>
      <c r="P112" s="390">
        <f>payesh!DI19</f>
        <v>0</v>
      </c>
      <c r="Q112" s="390">
        <f>payesh!DI20</f>
        <v>0</v>
      </c>
      <c r="R112" s="390">
        <f>payesh!DI21</f>
        <v>0</v>
      </c>
      <c r="S112" s="390">
        <f>payesh!$DI$55</f>
        <v>0</v>
      </c>
      <c r="T112" s="413">
        <f>payesh!DI64</f>
        <v>0</v>
      </c>
      <c r="U112" s="390">
        <f>payesh!$DI$56</f>
        <v>0</v>
      </c>
      <c r="V112" s="390">
        <f>payesh!DI65</f>
        <v>0</v>
      </c>
      <c r="W112" s="390">
        <f>payesh!DI78</f>
        <v>0</v>
      </c>
      <c r="X112" s="390">
        <f>payesh!DI79</f>
        <v>0</v>
      </c>
      <c r="Y112" s="390">
        <f>payesh!$DI$83</f>
        <v>0</v>
      </c>
      <c r="Z112" s="390">
        <f>payesh!$DI$84</f>
        <v>0</v>
      </c>
      <c r="AA112" s="390">
        <f>payesh!DI86</f>
        <v>0</v>
      </c>
      <c r="AB112" s="390">
        <f>payesh!DI155</f>
        <v>0</v>
      </c>
      <c r="AC112" s="390">
        <f>payesh!DI157</f>
        <v>0</v>
      </c>
      <c r="AD112" s="390">
        <f>payesh!DI159</f>
        <v>0</v>
      </c>
      <c r="AE112" s="390">
        <f>payesh!DI161</f>
        <v>0</v>
      </c>
      <c r="AF112" s="390">
        <f>payesh!DI163</f>
        <v>0</v>
      </c>
      <c r="AG112" s="390">
        <f>payesh!DI165</f>
        <v>0</v>
      </c>
      <c r="AH112" s="390">
        <f>payesh!DI167</f>
        <v>0</v>
      </c>
      <c r="AI112" s="390">
        <f>payesh!DI169</f>
        <v>0</v>
      </c>
      <c r="AJ112" s="390">
        <f>payesh!DI171</f>
        <v>0</v>
      </c>
      <c r="AK112" s="393">
        <f>payesh!DI173</f>
        <v>0</v>
      </c>
    </row>
    <row r="113" spans="2:37" ht="18.75" thickBot="1" x14ac:dyDescent="0.3">
      <c r="B113" s="395">
        <f>payesh!DJ7</f>
        <v>110</v>
      </c>
      <c r="C113" s="398">
        <f>payesh!DJ3</f>
        <v>0</v>
      </c>
      <c r="D113" s="398">
        <f>payesh!DJ4</f>
        <v>0</v>
      </c>
      <c r="E113" s="398">
        <f>payesh!DJ5</f>
        <v>0</v>
      </c>
      <c r="F113" s="398">
        <f>payesh!DJ6</f>
        <v>0</v>
      </c>
      <c r="G113" s="398">
        <f>payesh!DJ10</f>
        <v>0</v>
      </c>
      <c r="H113" s="398">
        <f>payesh!DJ13</f>
        <v>0</v>
      </c>
      <c r="I113" s="399">
        <f>payesh!DJ14</f>
        <v>0</v>
      </c>
      <c r="J113" s="398">
        <f>payesh!DJ9</f>
        <v>0</v>
      </c>
      <c r="K113" s="398">
        <f>payesh!DJ18</f>
        <v>0</v>
      </c>
      <c r="L113" s="398">
        <f>payesh!DJ8</f>
        <v>0</v>
      </c>
      <c r="M113" s="398">
        <f>payesh!DJ46</f>
        <v>0</v>
      </c>
      <c r="N113" s="399">
        <f>payesh!DJ17</f>
        <v>0</v>
      </c>
      <c r="O113" s="398">
        <f>payesh!DJ16</f>
        <v>0</v>
      </c>
      <c r="P113" s="398">
        <f>payesh!DJ19</f>
        <v>0</v>
      </c>
      <c r="Q113" s="398">
        <f>payesh!DJ20</f>
        <v>0</v>
      </c>
      <c r="R113" s="398">
        <f>payesh!DJ21</f>
        <v>0</v>
      </c>
      <c r="S113" s="398">
        <f>payesh!$DJ$55</f>
        <v>0</v>
      </c>
      <c r="T113" s="414">
        <f>payesh!DJ64</f>
        <v>0</v>
      </c>
      <c r="U113" s="398">
        <f>payesh!$DJ$56</f>
        <v>0</v>
      </c>
      <c r="V113" s="398">
        <f>payesh!DJ65</f>
        <v>0</v>
      </c>
      <c r="W113" s="398">
        <f>payesh!DJ78</f>
        <v>0</v>
      </c>
      <c r="X113" s="398">
        <f>payesh!DJ79</f>
        <v>0</v>
      </c>
      <c r="Y113" s="398">
        <f>payesh!$DJ$83</f>
        <v>0</v>
      </c>
      <c r="Z113" s="398">
        <f>payesh!$DJ$84</f>
        <v>0</v>
      </c>
      <c r="AA113" s="398">
        <f>payesh!DJ86</f>
        <v>0</v>
      </c>
      <c r="AB113" s="398">
        <f>payesh!DJ155</f>
        <v>0</v>
      </c>
      <c r="AC113" s="398">
        <f>payesh!DJ157</f>
        <v>0</v>
      </c>
      <c r="AD113" s="398">
        <f>payesh!DJ159</f>
        <v>0</v>
      </c>
      <c r="AE113" s="398">
        <f>payesh!DJ161</f>
        <v>0</v>
      </c>
      <c r="AF113" s="398">
        <f>payesh!DJ163</f>
        <v>0</v>
      </c>
      <c r="AG113" s="398">
        <f>payesh!DJ165</f>
        <v>0</v>
      </c>
      <c r="AH113" s="398">
        <f>payesh!DJ167</f>
        <v>0</v>
      </c>
      <c r="AI113" s="398">
        <f>payesh!DJ169</f>
        <v>0</v>
      </c>
      <c r="AJ113" s="398">
        <f>payesh!DJ171</f>
        <v>0</v>
      </c>
      <c r="AK113" s="401">
        <f>payesh!DJ173</f>
        <v>0</v>
      </c>
    </row>
    <row r="114" spans="2:37" ht="18.75" thickBot="1" x14ac:dyDescent="0.3">
      <c r="B114" s="402">
        <f>payesh!DK7</f>
        <v>111</v>
      </c>
      <c r="C114" s="390">
        <f>payesh!DK3</f>
        <v>0</v>
      </c>
      <c r="D114" s="390">
        <f>payesh!DK4</f>
        <v>0</v>
      </c>
      <c r="E114" s="390">
        <f>payesh!DK5</f>
        <v>0</v>
      </c>
      <c r="F114" s="390">
        <f>payesh!DK6</f>
        <v>0</v>
      </c>
      <c r="G114" s="390">
        <f>payesh!DK10</f>
        <v>0</v>
      </c>
      <c r="H114" s="390">
        <f>payesh!DK13</f>
        <v>0</v>
      </c>
      <c r="I114" s="391">
        <f>payesh!DK14</f>
        <v>0</v>
      </c>
      <c r="J114" s="390">
        <f>payesh!DK9</f>
        <v>0</v>
      </c>
      <c r="K114" s="390">
        <f>payesh!DK18</f>
        <v>0</v>
      </c>
      <c r="L114" s="390">
        <f>payesh!DK8</f>
        <v>0</v>
      </c>
      <c r="M114" s="390">
        <f>payesh!DK46</f>
        <v>0</v>
      </c>
      <c r="N114" s="391">
        <f>payesh!DK17</f>
        <v>0</v>
      </c>
      <c r="O114" s="390">
        <f>payesh!DK16</f>
        <v>0</v>
      </c>
      <c r="P114" s="390">
        <f>payesh!DK19</f>
        <v>0</v>
      </c>
      <c r="Q114" s="390">
        <f>payesh!DK20</f>
        <v>0</v>
      </c>
      <c r="R114" s="390">
        <f>payesh!DK21</f>
        <v>0</v>
      </c>
      <c r="S114" s="390">
        <f>payesh!$DK$55</f>
        <v>0</v>
      </c>
      <c r="T114" s="413">
        <f>payesh!DK64</f>
        <v>0</v>
      </c>
      <c r="U114" s="390">
        <f>payesh!$DK$56</f>
        <v>0</v>
      </c>
      <c r="V114" s="390">
        <f>payesh!DK647</f>
        <v>0</v>
      </c>
      <c r="W114" s="390">
        <f>payesh!DK78</f>
        <v>0</v>
      </c>
      <c r="X114" s="390">
        <f>payesh!DK79</f>
        <v>0</v>
      </c>
      <c r="Y114" s="390">
        <f>payesh!$DK$83</f>
        <v>0</v>
      </c>
      <c r="Z114" s="390">
        <f>payesh!$DK$84</f>
        <v>0</v>
      </c>
      <c r="AA114" s="390">
        <f>payesh!DK86</f>
        <v>0</v>
      </c>
      <c r="AB114" s="390">
        <f>payesh!DK155</f>
        <v>0</v>
      </c>
      <c r="AC114" s="390">
        <f>payesh!DK157</f>
        <v>0</v>
      </c>
      <c r="AD114" s="390">
        <f>payesh!DK159</f>
        <v>0</v>
      </c>
      <c r="AE114" s="390">
        <f>payesh!DK161</f>
        <v>0</v>
      </c>
      <c r="AF114" s="390">
        <f>payesh!DK163</f>
        <v>0</v>
      </c>
      <c r="AG114" s="390">
        <f>payesh!DK165</f>
        <v>0</v>
      </c>
      <c r="AH114" s="390">
        <f>payesh!DK167</f>
        <v>0</v>
      </c>
      <c r="AI114" s="390">
        <f>payesh!DK169</f>
        <v>0</v>
      </c>
      <c r="AJ114" s="390">
        <f>payesh!DK171</f>
        <v>0</v>
      </c>
      <c r="AK114" s="393">
        <f>payesh!DK173</f>
        <v>0</v>
      </c>
    </row>
    <row r="115" spans="2:37" ht="18.75" thickBot="1" x14ac:dyDescent="0.3">
      <c r="B115" s="395">
        <f>payesh!DL7</f>
        <v>112</v>
      </c>
      <c r="C115" s="398">
        <f>payesh!DL3</f>
        <v>0</v>
      </c>
      <c r="D115" s="398">
        <f>payesh!DL4</f>
        <v>0</v>
      </c>
      <c r="E115" s="398">
        <f>payesh!DL5</f>
        <v>0</v>
      </c>
      <c r="F115" s="398">
        <f>payesh!DL6</f>
        <v>0</v>
      </c>
      <c r="G115" s="398">
        <f>payesh!DL10</f>
        <v>0</v>
      </c>
      <c r="H115" s="398">
        <f>payesh!DL13</f>
        <v>0</v>
      </c>
      <c r="I115" s="399">
        <f>payesh!DL14</f>
        <v>0</v>
      </c>
      <c r="J115" s="398">
        <f>payesh!DL9</f>
        <v>0</v>
      </c>
      <c r="K115" s="398">
        <f>payesh!DL18</f>
        <v>0</v>
      </c>
      <c r="L115" s="398">
        <f>payesh!DL8</f>
        <v>0</v>
      </c>
      <c r="M115" s="398">
        <f>payesh!DL46</f>
        <v>0</v>
      </c>
      <c r="N115" s="399">
        <f>payesh!DL17</f>
        <v>0</v>
      </c>
      <c r="O115" s="398">
        <f>payesh!DL16</f>
        <v>0</v>
      </c>
      <c r="P115" s="398">
        <f>payesh!DL19</f>
        <v>0</v>
      </c>
      <c r="Q115" s="398">
        <f>payesh!DL20</f>
        <v>0</v>
      </c>
      <c r="R115" s="398">
        <f>payesh!DL21</f>
        <v>0</v>
      </c>
      <c r="S115" s="398">
        <f>payesh!$DL$55</f>
        <v>0</v>
      </c>
      <c r="T115" s="414">
        <f>payesh!DL64</f>
        <v>0</v>
      </c>
      <c r="U115" s="398">
        <f>payesh!$DL$56</f>
        <v>0</v>
      </c>
      <c r="V115" s="398">
        <f>payesh!DL65</f>
        <v>0</v>
      </c>
      <c r="W115" s="398">
        <f>payesh!DL78</f>
        <v>0</v>
      </c>
      <c r="X115" s="398">
        <f>payesh!DL79</f>
        <v>0</v>
      </c>
      <c r="Y115" s="398">
        <f>payesh!$DL$83</f>
        <v>0</v>
      </c>
      <c r="Z115" s="398">
        <f>payesh!$DL$84</f>
        <v>0</v>
      </c>
      <c r="AA115" s="398">
        <f>payesh!DL86</f>
        <v>0</v>
      </c>
      <c r="AB115" s="398">
        <f>payesh!DL155</f>
        <v>0</v>
      </c>
      <c r="AC115" s="398">
        <f>payesh!DL157</f>
        <v>0</v>
      </c>
      <c r="AD115" s="398">
        <f>payesh!DL159</f>
        <v>0</v>
      </c>
      <c r="AE115" s="398">
        <f>payesh!DL161</f>
        <v>0</v>
      </c>
      <c r="AF115" s="398">
        <f>payesh!DL163</f>
        <v>0</v>
      </c>
      <c r="AG115" s="398">
        <f>payesh!DL165</f>
        <v>0</v>
      </c>
      <c r="AH115" s="398">
        <f>payesh!DL167</f>
        <v>0</v>
      </c>
      <c r="AI115" s="398">
        <f>payesh!DL169</f>
        <v>0</v>
      </c>
      <c r="AJ115" s="398">
        <f>payesh!DL171</f>
        <v>0</v>
      </c>
      <c r="AK115" s="401">
        <f>payesh!DL173</f>
        <v>0</v>
      </c>
    </row>
    <row r="116" spans="2:37" ht="18.75" thickBot="1" x14ac:dyDescent="0.3">
      <c r="B116" s="402">
        <f>payesh!DM7</f>
        <v>113</v>
      </c>
      <c r="C116" s="390">
        <f>payesh!DM3</f>
        <v>0</v>
      </c>
      <c r="D116" s="390">
        <f>payesh!DM4</f>
        <v>0</v>
      </c>
      <c r="E116" s="390">
        <f>payesh!DM5</f>
        <v>0</v>
      </c>
      <c r="F116" s="390">
        <f>payesh!DM6</f>
        <v>0</v>
      </c>
      <c r="G116" s="390">
        <f>payesh!DM10</f>
        <v>0</v>
      </c>
      <c r="H116" s="390">
        <f>payesh!DM13</f>
        <v>0</v>
      </c>
      <c r="I116" s="391">
        <f>payesh!DM14</f>
        <v>0</v>
      </c>
      <c r="J116" s="390">
        <f>payesh!DM9</f>
        <v>0</v>
      </c>
      <c r="K116" s="390">
        <f>payesh!DM18</f>
        <v>0</v>
      </c>
      <c r="L116" s="390">
        <f>payesh!DM8</f>
        <v>0</v>
      </c>
      <c r="M116" s="390">
        <f>payesh!DM46</f>
        <v>0</v>
      </c>
      <c r="N116" s="391">
        <f>payesh!DM17</f>
        <v>0</v>
      </c>
      <c r="O116" s="390">
        <f>payesh!DM16</f>
        <v>0</v>
      </c>
      <c r="P116" s="390">
        <f>payesh!DM19</f>
        <v>0</v>
      </c>
      <c r="Q116" s="390">
        <f>payesh!DM20</f>
        <v>0</v>
      </c>
      <c r="R116" s="390">
        <f>payesh!DM21</f>
        <v>0</v>
      </c>
      <c r="S116" s="390">
        <f>payesh!$DM$55</f>
        <v>0</v>
      </c>
      <c r="T116" s="413">
        <f>payesh!DM64</f>
        <v>0</v>
      </c>
      <c r="U116" s="390">
        <f>payesh!$DM$56</f>
        <v>0</v>
      </c>
      <c r="V116" s="390">
        <f>payesh!DM65</f>
        <v>0</v>
      </c>
      <c r="W116" s="390">
        <f>payesh!DM78</f>
        <v>0</v>
      </c>
      <c r="X116" s="390">
        <f>payesh!DM79</f>
        <v>0</v>
      </c>
      <c r="Y116" s="390">
        <f>payesh!$DM$83</f>
        <v>0</v>
      </c>
      <c r="Z116" s="390">
        <f>payesh!$DM$84</f>
        <v>0</v>
      </c>
      <c r="AA116" s="390">
        <f>payesh!DM86</f>
        <v>0</v>
      </c>
      <c r="AB116" s="390">
        <f>payesh!DM155</f>
        <v>0</v>
      </c>
      <c r="AC116" s="390">
        <f>payesh!DM157</f>
        <v>0</v>
      </c>
      <c r="AD116" s="390">
        <f>payesh!DM159</f>
        <v>0</v>
      </c>
      <c r="AE116" s="390">
        <f>payesh!DM161</f>
        <v>0</v>
      </c>
      <c r="AF116" s="390">
        <f>payesh!DM163</f>
        <v>0</v>
      </c>
      <c r="AG116" s="390">
        <f>payesh!DM165</f>
        <v>0</v>
      </c>
      <c r="AH116" s="390">
        <f>payesh!DM167</f>
        <v>0</v>
      </c>
      <c r="AI116" s="390">
        <f>payesh!DM169</f>
        <v>0</v>
      </c>
      <c r="AJ116" s="390">
        <f>payesh!DM171</f>
        <v>0</v>
      </c>
      <c r="AK116" s="393">
        <f>payesh!DM173</f>
        <v>0</v>
      </c>
    </row>
    <row r="117" spans="2:37" ht="18.75" thickBot="1" x14ac:dyDescent="0.3">
      <c r="B117" s="395">
        <f>payesh!DN7</f>
        <v>114</v>
      </c>
      <c r="C117" s="398">
        <f>payesh!DN3</f>
        <v>0</v>
      </c>
      <c r="D117" s="398">
        <f>payesh!DN4</f>
        <v>0</v>
      </c>
      <c r="E117" s="398">
        <f>payesh!DN5</f>
        <v>0</v>
      </c>
      <c r="F117" s="398">
        <f>payesh!DN6</f>
        <v>0</v>
      </c>
      <c r="G117" s="398">
        <f>payesh!DN10</f>
        <v>0</v>
      </c>
      <c r="H117" s="398">
        <f>payesh!DN13</f>
        <v>0</v>
      </c>
      <c r="I117" s="399">
        <f>payesh!DN14</f>
        <v>0</v>
      </c>
      <c r="J117" s="398">
        <f>payesh!DN9</f>
        <v>0</v>
      </c>
      <c r="K117" s="398">
        <f>payesh!DN18</f>
        <v>0</v>
      </c>
      <c r="L117" s="398">
        <f>payesh!DN8</f>
        <v>0</v>
      </c>
      <c r="M117" s="398">
        <f>payesh!DN46</f>
        <v>0</v>
      </c>
      <c r="N117" s="399">
        <f>payesh!DN17</f>
        <v>0</v>
      </c>
      <c r="O117" s="398">
        <f>payesh!DN16</f>
        <v>0</v>
      </c>
      <c r="P117" s="398">
        <f>payesh!DN19</f>
        <v>0</v>
      </c>
      <c r="Q117" s="398">
        <f>payesh!DN20</f>
        <v>0</v>
      </c>
      <c r="R117" s="398">
        <f>payesh!DN21</f>
        <v>0</v>
      </c>
      <c r="S117" s="398">
        <f>payesh!$DN$55</f>
        <v>0</v>
      </c>
      <c r="T117" s="414">
        <f>payesh!DN64</f>
        <v>0</v>
      </c>
      <c r="U117" s="398">
        <f>payesh!$DN$56</f>
        <v>0</v>
      </c>
      <c r="V117" s="398">
        <f>payesh!DN65</f>
        <v>0</v>
      </c>
      <c r="W117" s="398">
        <f>payesh!DN78</f>
        <v>0</v>
      </c>
      <c r="X117" s="398">
        <f>payesh!DN79</f>
        <v>0</v>
      </c>
      <c r="Y117" s="398">
        <f>payesh!$DN$83</f>
        <v>0</v>
      </c>
      <c r="Z117" s="398">
        <f>payesh!$DN$84</f>
        <v>0</v>
      </c>
      <c r="AA117" s="398">
        <f>payesh!DN86</f>
        <v>0</v>
      </c>
      <c r="AB117" s="398">
        <f>payesh!DN155</f>
        <v>0</v>
      </c>
      <c r="AC117" s="398">
        <f>payesh!DN157</f>
        <v>0</v>
      </c>
      <c r="AD117" s="398">
        <f>payesh!DN159</f>
        <v>0</v>
      </c>
      <c r="AE117" s="398">
        <f>payesh!DN161</f>
        <v>0</v>
      </c>
      <c r="AF117" s="398">
        <f>payesh!DN163</f>
        <v>0</v>
      </c>
      <c r="AG117" s="398">
        <f>payesh!DN165</f>
        <v>0</v>
      </c>
      <c r="AH117" s="398">
        <f>payesh!DN167</f>
        <v>0</v>
      </c>
      <c r="AI117" s="398">
        <f>payesh!DN169</f>
        <v>0</v>
      </c>
      <c r="AJ117" s="398">
        <f>payesh!DN171</f>
        <v>0</v>
      </c>
      <c r="AK117" s="401">
        <f>payesh!DN173</f>
        <v>0</v>
      </c>
    </row>
    <row r="118" spans="2:37" ht="18.75" thickBot="1" x14ac:dyDescent="0.3">
      <c r="B118" s="403">
        <f>payesh!DO7</f>
        <v>115</v>
      </c>
      <c r="C118" s="415">
        <f>payesh!DO3</f>
        <v>0</v>
      </c>
      <c r="D118" s="385">
        <f>payesh!DO4</f>
        <v>0</v>
      </c>
      <c r="E118" s="385">
        <f>payesh!DO5</f>
        <v>0</v>
      </c>
      <c r="F118" s="385">
        <f>payesh!DO6</f>
        <v>0</v>
      </c>
      <c r="G118" s="385">
        <f>payesh!DO10</f>
        <v>0</v>
      </c>
      <c r="H118" s="385">
        <f>payesh!DO13</f>
        <v>0</v>
      </c>
      <c r="I118" s="386">
        <f>payesh!DO14</f>
        <v>0</v>
      </c>
      <c r="J118" s="385">
        <f>payesh!DO9</f>
        <v>0</v>
      </c>
      <c r="K118" s="385">
        <f>payesh!DO18</f>
        <v>0</v>
      </c>
      <c r="L118" s="385">
        <f>payesh!DO8</f>
        <v>0</v>
      </c>
      <c r="M118" s="385">
        <f>payesh!DO46</f>
        <v>0</v>
      </c>
      <c r="N118" s="386">
        <f>payesh!DO17</f>
        <v>0</v>
      </c>
      <c r="O118" s="385">
        <f>payesh!DO16</f>
        <v>0</v>
      </c>
      <c r="P118" s="385">
        <f>payesh!DO19</f>
        <v>0</v>
      </c>
      <c r="Q118" s="385">
        <f>payesh!DO20</f>
        <v>0</v>
      </c>
      <c r="R118" s="385">
        <f>payesh!DO21</f>
        <v>0</v>
      </c>
      <c r="S118" s="385">
        <f>payesh!$DO$55</f>
        <v>0</v>
      </c>
      <c r="T118" s="412">
        <f>payesh!DO64</f>
        <v>0</v>
      </c>
      <c r="U118" s="385">
        <f>payesh!$DO$56</f>
        <v>0</v>
      </c>
      <c r="V118" s="385">
        <f>payesh!DO65</f>
        <v>0</v>
      </c>
      <c r="W118" s="385">
        <f>payesh!DO78</f>
        <v>0</v>
      </c>
      <c r="X118" s="385">
        <f>payesh!DO79</f>
        <v>0</v>
      </c>
      <c r="Y118" s="385">
        <f>payesh!$DO$83</f>
        <v>0</v>
      </c>
      <c r="Z118" s="385">
        <f>payesh!$DO$84</f>
        <v>0</v>
      </c>
      <c r="AA118" s="385">
        <f>payesh!DO86</f>
        <v>0</v>
      </c>
      <c r="AB118" s="385">
        <f>payesh!DO155</f>
        <v>0</v>
      </c>
      <c r="AC118" s="385">
        <f>payesh!DO157</f>
        <v>0</v>
      </c>
      <c r="AD118" s="385">
        <f>payesh!DO159</f>
        <v>0</v>
      </c>
      <c r="AE118" s="385">
        <f>payesh!DO161</f>
        <v>0</v>
      </c>
      <c r="AF118" s="385">
        <f>payesh!DO163</f>
        <v>0</v>
      </c>
      <c r="AG118" s="385">
        <f>payesh!DO165</f>
        <v>0</v>
      </c>
      <c r="AH118" s="385">
        <f>payesh!DO167</f>
        <v>0</v>
      </c>
      <c r="AI118" s="385">
        <f>payesh!DO169</f>
        <v>0</v>
      </c>
      <c r="AJ118" s="385">
        <f>payesh!DO171</f>
        <v>0</v>
      </c>
      <c r="AK118" s="388">
        <f>payesh!DO173</f>
        <v>0</v>
      </c>
    </row>
    <row r="119" spans="2:37" ht="18.75" thickBot="1" x14ac:dyDescent="0.3">
      <c r="B119" s="395">
        <f>payesh!DP7</f>
        <v>116</v>
      </c>
      <c r="C119" s="398">
        <f>payesh!DP3</f>
        <v>0</v>
      </c>
      <c r="D119" s="398">
        <f>payesh!DP4</f>
        <v>0</v>
      </c>
      <c r="E119" s="398">
        <f>payesh!DP5</f>
        <v>0</v>
      </c>
      <c r="F119" s="398">
        <f>payesh!DP6</f>
        <v>0</v>
      </c>
      <c r="G119" s="398">
        <f>payesh!DP10</f>
        <v>0</v>
      </c>
      <c r="H119" s="398">
        <f>payesh!DP13</f>
        <v>0</v>
      </c>
      <c r="I119" s="399">
        <f>payesh!DP14</f>
        <v>0</v>
      </c>
      <c r="J119" s="398">
        <f>payesh!DP9</f>
        <v>0</v>
      </c>
      <c r="K119" s="398">
        <f>payesh!DP18</f>
        <v>0</v>
      </c>
      <c r="L119" s="398">
        <f>payesh!DP8</f>
        <v>0</v>
      </c>
      <c r="M119" s="398">
        <f>payesh!DP46</f>
        <v>0</v>
      </c>
      <c r="N119" s="399">
        <f>payesh!DP17</f>
        <v>0</v>
      </c>
      <c r="O119" s="398">
        <f>payesh!DP16</f>
        <v>0</v>
      </c>
      <c r="P119" s="398">
        <f>payesh!DP19</f>
        <v>0</v>
      </c>
      <c r="Q119" s="398">
        <f>payesh!DP20</f>
        <v>0</v>
      </c>
      <c r="R119" s="398">
        <f>payesh!DP21</f>
        <v>0</v>
      </c>
      <c r="S119" s="398">
        <f>payesh!$DP$55</f>
        <v>0</v>
      </c>
      <c r="T119" s="414">
        <f>payesh!DP64</f>
        <v>0</v>
      </c>
      <c r="U119" s="398">
        <f>payesh!$DP$56</f>
        <v>0</v>
      </c>
      <c r="V119" s="398">
        <f>payesh!DP65</f>
        <v>0</v>
      </c>
      <c r="W119" s="398">
        <f>payesh!DP78</f>
        <v>0</v>
      </c>
      <c r="X119" s="398">
        <f>payesh!DP79</f>
        <v>0</v>
      </c>
      <c r="Y119" s="398">
        <f>payesh!$DP$83</f>
        <v>0</v>
      </c>
      <c r="Z119" s="398">
        <f>payesh!$DP$84</f>
        <v>0</v>
      </c>
      <c r="AA119" s="398">
        <f>payesh!DP86</f>
        <v>0</v>
      </c>
      <c r="AB119" s="398">
        <f>payesh!DP155</f>
        <v>0</v>
      </c>
      <c r="AC119" s="398">
        <f>payesh!DP157</f>
        <v>0</v>
      </c>
      <c r="AD119" s="398">
        <f>payesh!DP159</f>
        <v>0</v>
      </c>
      <c r="AE119" s="398">
        <f>payesh!DP161</f>
        <v>0</v>
      </c>
      <c r="AF119" s="398">
        <f>payesh!DP163</f>
        <v>0</v>
      </c>
      <c r="AG119" s="398">
        <f>payesh!DP165</f>
        <v>0</v>
      </c>
      <c r="AH119" s="398">
        <f>payesh!DP167</f>
        <v>0</v>
      </c>
      <c r="AI119" s="398">
        <f>payesh!DP169</f>
        <v>0</v>
      </c>
      <c r="AJ119" s="398">
        <f>payesh!DP171</f>
        <v>0</v>
      </c>
      <c r="AK119" s="401">
        <f>payesh!DP173</f>
        <v>0</v>
      </c>
    </row>
    <row r="120" spans="2:37" ht="18.75" thickBot="1" x14ac:dyDescent="0.3">
      <c r="B120" s="402">
        <f>payesh!DQ7</f>
        <v>117</v>
      </c>
      <c r="C120" s="390">
        <f>payesh!DQ3</f>
        <v>0</v>
      </c>
      <c r="D120" s="390">
        <f>payesh!DQ4</f>
        <v>0</v>
      </c>
      <c r="E120" s="390">
        <f>payesh!DQ5</f>
        <v>0</v>
      </c>
      <c r="F120" s="390">
        <f>payesh!DQ6</f>
        <v>0</v>
      </c>
      <c r="G120" s="390">
        <f>payesh!DQ10</f>
        <v>0</v>
      </c>
      <c r="H120" s="390">
        <f>payesh!DQ13</f>
        <v>0</v>
      </c>
      <c r="I120" s="391">
        <f>payesh!DQ14</f>
        <v>0</v>
      </c>
      <c r="J120" s="390">
        <f>payesh!DQ9</f>
        <v>0</v>
      </c>
      <c r="K120" s="390">
        <f>payesh!DQ18</f>
        <v>0</v>
      </c>
      <c r="L120" s="390">
        <f>payesh!DQ8</f>
        <v>0</v>
      </c>
      <c r="M120" s="390">
        <f>payesh!DQ46</f>
        <v>0</v>
      </c>
      <c r="N120" s="391">
        <f>payesh!DQ17</f>
        <v>0</v>
      </c>
      <c r="O120" s="390">
        <f>payesh!DQ16</f>
        <v>0</v>
      </c>
      <c r="P120" s="390">
        <f>payesh!DQ19</f>
        <v>0</v>
      </c>
      <c r="Q120" s="390">
        <f>payesh!DQ20</f>
        <v>0</v>
      </c>
      <c r="R120" s="390">
        <f>payesh!DQ21</f>
        <v>0</v>
      </c>
      <c r="S120" s="390">
        <f>payesh!$DQ$55</f>
        <v>0</v>
      </c>
      <c r="T120" s="413">
        <f>payesh!DQ64</f>
        <v>0</v>
      </c>
      <c r="U120" s="390">
        <f>payesh!$DQ$56</f>
        <v>0</v>
      </c>
      <c r="V120" s="390">
        <f>payesh!DQ65</f>
        <v>0</v>
      </c>
      <c r="W120" s="390">
        <f>payesh!DQ78</f>
        <v>0</v>
      </c>
      <c r="X120" s="390">
        <f>payesh!DQ79</f>
        <v>0</v>
      </c>
      <c r="Y120" s="390">
        <f>payesh!$DQ$83</f>
        <v>0</v>
      </c>
      <c r="Z120" s="390">
        <f>payesh!$DQ$84</f>
        <v>0</v>
      </c>
      <c r="AA120" s="390">
        <f>payesh!DQ86</f>
        <v>0</v>
      </c>
      <c r="AB120" s="390">
        <f>payesh!DQ155</f>
        <v>0</v>
      </c>
      <c r="AC120" s="390">
        <f>payesh!DQ157</f>
        <v>0</v>
      </c>
      <c r="AD120" s="390">
        <f>payesh!DQ159</f>
        <v>0</v>
      </c>
      <c r="AE120" s="390">
        <f>payesh!DQ161</f>
        <v>0</v>
      </c>
      <c r="AF120" s="390">
        <f>payesh!DQ163</f>
        <v>0</v>
      </c>
      <c r="AG120" s="390">
        <f>payesh!DQ165</f>
        <v>0</v>
      </c>
      <c r="AH120" s="390">
        <f>payesh!DQ167</f>
        <v>0</v>
      </c>
      <c r="AI120" s="390">
        <f>payesh!DQ169</f>
        <v>0</v>
      </c>
      <c r="AJ120" s="390">
        <f>payesh!DQ171</f>
        <v>0</v>
      </c>
      <c r="AK120" s="393">
        <f>payesh!DQ173</f>
        <v>0</v>
      </c>
    </row>
    <row r="121" spans="2:37" ht="18.75" thickBot="1" x14ac:dyDescent="0.3">
      <c r="B121" s="395">
        <f>payesh!DR7</f>
        <v>118</v>
      </c>
      <c r="C121" s="398">
        <f>payesh!DR3</f>
        <v>0</v>
      </c>
      <c r="D121" s="398">
        <f>payesh!DR4</f>
        <v>0</v>
      </c>
      <c r="E121" s="398">
        <f>payesh!DR5</f>
        <v>0</v>
      </c>
      <c r="F121" s="398">
        <f>payesh!DR6</f>
        <v>0</v>
      </c>
      <c r="G121" s="398">
        <f>payesh!DR10</f>
        <v>0</v>
      </c>
      <c r="H121" s="398">
        <f>payesh!DR13</f>
        <v>0</v>
      </c>
      <c r="I121" s="399">
        <f>payesh!DR14</f>
        <v>0</v>
      </c>
      <c r="J121" s="398">
        <f>payesh!DR9</f>
        <v>0</v>
      </c>
      <c r="K121" s="398">
        <f>payesh!DR18</f>
        <v>0</v>
      </c>
      <c r="L121" s="398">
        <f>payesh!DR8</f>
        <v>0</v>
      </c>
      <c r="M121" s="398">
        <f>payesh!DR46</f>
        <v>0</v>
      </c>
      <c r="N121" s="399">
        <f>payesh!DR17</f>
        <v>0</v>
      </c>
      <c r="O121" s="398">
        <f>payesh!DR16</f>
        <v>0</v>
      </c>
      <c r="P121" s="398">
        <f>payesh!DR19</f>
        <v>0</v>
      </c>
      <c r="Q121" s="398">
        <f>payesh!DR20</f>
        <v>0</v>
      </c>
      <c r="R121" s="398">
        <f>payesh!DR21</f>
        <v>0</v>
      </c>
      <c r="S121" s="398">
        <f>payesh!$DR$55</f>
        <v>0</v>
      </c>
      <c r="T121" s="414">
        <f>payesh!DR64</f>
        <v>0</v>
      </c>
      <c r="U121" s="398">
        <f>payesh!$DR$56</f>
        <v>0</v>
      </c>
      <c r="V121" s="398">
        <f>payesh!DR65</f>
        <v>0</v>
      </c>
      <c r="W121" s="398">
        <f>payesh!DR78</f>
        <v>0</v>
      </c>
      <c r="X121" s="398">
        <f>payesh!DR79</f>
        <v>0</v>
      </c>
      <c r="Y121" s="398">
        <f>payesh!$DR$83</f>
        <v>0</v>
      </c>
      <c r="Z121" s="398">
        <f>payesh!$DR$84</f>
        <v>0</v>
      </c>
      <c r="AA121" s="398">
        <f>payesh!DR86</f>
        <v>0</v>
      </c>
      <c r="AB121" s="398">
        <f>payesh!DR155</f>
        <v>0</v>
      </c>
      <c r="AC121" s="398">
        <f>payesh!DR157</f>
        <v>0</v>
      </c>
      <c r="AD121" s="398">
        <f>payesh!DR159</f>
        <v>0</v>
      </c>
      <c r="AE121" s="398">
        <f>payesh!DR161</f>
        <v>0</v>
      </c>
      <c r="AF121" s="398">
        <f>payesh!DR163</f>
        <v>0</v>
      </c>
      <c r="AG121" s="398">
        <f>payesh!DR165</f>
        <v>0</v>
      </c>
      <c r="AH121" s="398">
        <f>payesh!DR167</f>
        <v>0</v>
      </c>
      <c r="AI121" s="398">
        <f>payesh!DR169</f>
        <v>0</v>
      </c>
      <c r="AJ121" s="398">
        <f>payesh!DR171</f>
        <v>0</v>
      </c>
      <c r="AK121" s="401">
        <f>payesh!DR173</f>
        <v>0</v>
      </c>
    </row>
    <row r="122" spans="2:37" ht="18.75" thickBot="1" x14ac:dyDescent="0.3">
      <c r="B122" s="402">
        <f>payesh!DS7</f>
        <v>119</v>
      </c>
      <c r="C122" s="390">
        <f>payesh!DS3</f>
        <v>0</v>
      </c>
      <c r="D122" s="390">
        <f>payesh!DS4</f>
        <v>0</v>
      </c>
      <c r="E122" s="390">
        <f>payesh!DS5</f>
        <v>0</v>
      </c>
      <c r="F122" s="390">
        <f>payesh!DS6</f>
        <v>0</v>
      </c>
      <c r="G122" s="390">
        <f>payesh!DS10</f>
        <v>0</v>
      </c>
      <c r="H122" s="390">
        <f>payesh!DS13</f>
        <v>0</v>
      </c>
      <c r="I122" s="391">
        <f>payesh!DS14</f>
        <v>0</v>
      </c>
      <c r="J122" s="390">
        <f>payesh!DS9</f>
        <v>0</v>
      </c>
      <c r="K122" s="390">
        <f>payesh!DS18</f>
        <v>0</v>
      </c>
      <c r="L122" s="390">
        <f>payesh!DS8</f>
        <v>0</v>
      </c>
      <c r="M122" s="390">
        <f>payesh!DS46</f>
        <v>0</v>
      </c>
      <c r="N122" s="391">
        <f>payesh!DS17</f>
        <v>0</v>
      </c>
      <c r="O122" s="390">
        <f>payesh!DS16</f>
        <v>0</v>
      </c>
      <c r="P122" s="390">
        <f>payesh!DS19</f>
        <v>0</v>
      </c>
      <c r="Q122" s="390">
        <f>payesh!DS20</f>
        <v>0</v>
      </c>
      <c r="R122" s="390">
        <f>payesh!DS21</f>
        <v>0</v>
      </c>
      <c r="S122" s="390">
        <f>payesh!$DS$55</f>
        <v>0</v>
      </c>
      <c r="T122" s="413">
        <f>payesh!DS64</f>
        <v>0</v>
      </c>
      <c r="U122" s="390">
        <f>payesh!$DS$56</f>
        <v>0</v>
      </c>
      <c r="V122" s="390">
        <f>payesh!DS65</f>
        <v>0</v>
      </c>
      <c r="W122" s="390">
        <f>payesh!DS78</f>
        <v>0</v>
      </c>
      <c r="X122" s="390">
        <f>payesh!DS79</f>
        <v>0</v>
      </c>
      <c r="Y122" s="390">
        <f>payesh!$DS$83</f>
        <v>0</v>
      </c>
      <c r="Z122" s="390">
        <f>payesh!$DS$84</f>
        <v>0</v>
      </c>
      <c r="AA122" s="390">
        <f>payesh!DS86</f>
        <v>0</v>
      </c>
      <c r="AB122" s="390">
        <f>payesh!DS155</f>
        <v>0</v>
      </c>
      <c r="AC122" s="390">
        <f>payesh!DS157</f>
        <v>0</v>
      </c>
      <c r="AD122" s="390">
        <f>payesh!DS159</f>
        <v>0</v>
      </c>
      <c r="AE122" s="390">
        <f>payesh!DS161</f>
        <v>0</v>
      </c>
      <c r="AF122" s="390">
        <f>payesh!DS163</f>
        <v>0</v>
      </c>
      <c r="AG122" s="390">
        <f>payesh!DS165</f>
        <v>0</v>
      </c>
      <c r="AH122" s="390">
        <f>payesh!DS167</f>
        <v>0</v>
      </c>
      <c r="AI122" s="390">
        <f>payesh!DS169</f>
        <v>0</v>
      </c>
      <c r="AJ122" s="390">
        <f>payesh!DS171</f>
        <v>0</v>
      </c>
      <c r="AK122" s="393">
        <f>payesh!DS173</f>
        <v>0</v>
      </c>
    </row>
    <row r="123" spans="2:37" ht="18.75" thickBot="1" x14ac:dyDescent="0.3">
      <c r="B123" s="395">
        <f>payesh!DT7</f>
        <v>120</v>
      </c>
      <c r="C123" s="398">
        <f>payesh!DT3</f>
        <v>0</v>
      </c>
      <c r="D123" s="398">
        <f>payesh!DT4</f>
        <v>0</v>
      </c>
      <c r="E123" s="398">
        <f>payesh!DT5</f>
        <v>0</v>
      </c>
      <c r="F123" s="398">
        <f>payesh!DT6</f>
        <v>0</v>
      </c>
      <c r="G123" s="398">
        <f>payesh!DT10</f>
        <v>0</v>
      </c>
      <c r="H123" s="398">
        <f>payesh!DT13</f>
        <v>0</v>
      </c>
      <c r="I123" s="399">
        <f>payesh!DT14</f>
        <v>0</v>
      </c>
      <c r="J123" s="398">
        <f>payesh!DT9</f>
        <v>0</v>
      </c>
      <c r="K123" s="398">
        <f>payesh!DT18</f>
        <v>0</v>
      </c>
      <c r="L123" s="398">
        <f>payesh!DT8</f>
        <v>0</v>
      </c>
      <c r="M123" s="398">
        <f>payesh!DT46</f>
        <v>0</v>
      </c>
      <c r="N123" s="399">
        <f>payesh!DT17</f>
        <v>0</v>
      </c>
      <c r="O123" s="398">
        <f>payesh!DT16</f>
        <v>0</v>
      </c>
      <c r="P123" s="398">
        <f>payesh!DT19</f>
        <v>0</v>
      </c>
      <c r="Q123" s="398">
        <f>payesh!DT20</f>
        <v>0</v>
      </c>
      <c r="R123" s="398">
        <f>payesh!DT21</f>
        <v>0</v>
      </c>
      <c r="S123" s="398">
        <f>payesh!$DT$55</f>
        <v>0</v>
      </c>
      <c r="T123" s="398">
        <f>payesh!DT64</f>
        <v>0</v>
      </c>
      <c r="U123" s="398">
        <f>payesh!$DT$56</f>
        <v>0</v>
      </c>
      <c r="V123" s="398">
        <f>payesh!DT65</f>
        <v>0</v>
      </c>
      <c r="W123" s="398">
        <f>payesh!DT78</f>
        <v>0</v>
      </c>
      <c r="X123" s="398">
        <f>payesh!DT79</f>
        <v>0</v>
      </c>
      <c r="Y123" s="398">
        <f>payesh!$DT$83</f>
        <v>0</v>
      </c>
      <c r="Z123" s="398">
        <f>payesh!$DT$84</f>
        <v>0</v>
      </c>
      <c r="AA123" s="398">
        <f>payesh!DT86</f>
        <v>0</v>
      </c>
      <c r="AB123" s="398">
        <f>payesh!DT155</f>
        <v>0</v>
      </c>
      <c r="AC123" s="398">
        <f>payesh!DT157</f>
        <v>0</v>
      </c>
      <c r="AD123" s="398">
        <f>payesh!DT159</f>
        <v>0</v>
      </c>
      <c r="AE123" s="398">
        <f>payesh!DT161</f>
        <v>0</v>
      </c>
      <c r="AF123" s="398">
        <f>payesh!DT163</f>
        <v>0</v>
      </c>
      <c r="AG123" s="398">
        <f>payesh!DT165</f>
        <v>0</v>
      </c>
      <c r="AH123" s="398">
        <f>payesh!DT167</f>
        <v>0</v>
      </c>
      <c r="AI123" s="398">
        <f>payesh!DT169</f>
        <v>0</v>
      </c>
      <c r="AJ123" s="398">
        <f>payesh!DT171</f>
        <v>0</v>
      </c>
      <c r="AK123" s="401">
        <f>payesh!DT173</f>
        <v>0</v>
      </c>
    </row>
    <row r="124" spans="2:37" ht="18.75" thickBot="1" x14ac:dyDescent="0.3">
      <c r="B124" s="402">
        <f>payesh!DU7</f>
        <v>121</v>
      </c>
      <c r="C124" s="390">
        <f>payesh!DU3</f>
        <v>0</v>
      </c>
      <c r="D124" s="390">
        <f>payesh!DU4</f>
        <v>0</v>
      </c>
      <c r="E124" s="390">
        <f>payesh!DU5</f>
        <v>0</v>
      </c>
      <c r="F124" s="390">
        <f>payesh!DU6</f>
        <v>0</v>
      </c>
      <c r="G124" s="390">
        <f>payesh!DU10</f>
        <v>0</v>
      </c>
      <c r="H124" s="390">
        <f>payesh!DU13</f>
        <v>0</v>
      </c>
      <c r="I124" s="391">
        <f>payesh!DU14</f>
        <v>0</v>
      </c>
      <c r="J124" s="390">
        <f>payesh!DU9</f>
        <v>0</v>
      </c>
      <c r="K124" s="390">
        <f>payesh!DU18</f>
        <v>0</v>
      </c>
      <c r="L124" s="390">
        <f>payesh!DU8</f>
        <v>0</v>
      </c>
      <c r="M124" s="390">
        <f>payesh!DU46</f>
        <v>0</v>
      </c>
      <c r="N124" s="391">
        <f>payesh!DU17</f>
        <v>0</v>
      </c>
      <c r="O124" s="390">
        <f>payesh!DU16</f>
        <v>0</v>
      </c>
      <c r="P124" s="390">
        <f>payesh!DU19</f>
        <v>0</v>
      </c>
      <c r="Q124" s="390">
        <f>payesh!DU20</f>
        <v>0</v>
      </c>
      <c r="R124" s="390">
        <f>payesh!DU21</f>
        <v>0</v>
      </c>
      <c r="S124" s="390">
        <f>payesh!$DU$55</f>
        <v>0</v>
      </c>
      <c r="T124" s="390">
        <f>payesh!DU64</f>
        <v>0</v>
      </c>
      <c r="U124" s="390">
        <f>payesh!$DU$56</f>
        <v>0</v>
      </c>
      <c r="V124" s="390">
        <f>payesh!DU65</f>
        <v>0</v>
      </c>
      <c r="W124" s="390">
        <f>payesh!DU78</f>
        <v>0</v>
      </c>
      <c r="X124" s="390">
        <f>payesh!DU79</f>
        <v>0</v>
      </c>
      <c r="Y124" s="390">
        <f>payesh!$DU$83</f>
        <v>0</v>
      </c>
      <c r="Z124" s="390">
        <f>payesh!$DU$84</f>
        <v>0</v>
      </c>
      <c r="AA124" s="390">
        <f>payesh!DU86</f>
        <v>0</v>
      </c>
      <c r="AB124" s="390">
        <f>payesh!DU155</f>
        <v>0</v>
      </c>
      <c r="AC124" s="390">
        <f>payesh!DU157</f>
        <v>0</v>
      </c>
      <c r="AD124" s="390">
        <f>payesh!DU159</f>
        <v>0</v>
      </c>
      <c r="AE124" s="390">
        <f>payesh!DU161</f>
        <v>0</v>
      </c>
      <c r="AF124" s="390">
        <f>payesh!DU163</f>
        <v>0</v>
      </c>
      <c r="AG124" s="390">
        <f>payesh!DU165</f>
        <v>0</v>
      </c>
      <c r="AH124" s="390">
        <f>payesh!DU167</f>
        <v>0</v>
      </c>
      <c r="AI124" s="390">
        <f>payesh!DU169</f>
        <v>0</v>
      </c>
      <c r="AJ124" s="390">
        <f>payesh!DU171</f>
        <v>0</v>
      </c>
      <c r="AK124" s="393">
        <f>payesh!DU173</f>
        <v>0</v>
      </c>
    </row>
    <row r="125" spans="2:37" ht="18.75" thickBot="1" x14ac:dyDescent="0.3">
      <c r="B125" s="395">
        <f>payesh!DV7</f>
        <v>122</v>
      </c>
      <c r="C125" s="398">
        <f>payesh!DV3</f>
        <v>0</v>
      </c>
      <c r="D125" s="398">
        <f>payesh!DV4</f>
        <v>0</v>
      </c>
      <c r="E125" s="398">
        <f>payesh!DV5</f>
        <v>0</v>
      </c>
      <c r="F125" s="398">
        <f>payesh!DV6</f>
        <v>0</v>
      </c>
      <c r="G125" s="398">
        <f>payesh!DV10</f>
        <v>0</v>
      </c>
      <c r="H125" s="398">
        <f>payesh!DV13</f>
        <v>0</v>
      </c>
      <c r="I125" s="399">
        <f>payesh!DV14</f>
        <v>0</v>
      </c>
      <c r="J125" s="398">
        <f>payesh!DV9</f>
        <v>0</v>
      </c>
      <c r="K125" s="398">
        <f>payesh!DV18</f>
        <v>0</v>
      </c>
      <c r="L125" s="398">
        <f>payesh!DV8</f>
        <v>0</v>
      </c>
      <c r="M125" s="398">
        <f>payesh!DV46</f>
        <v>0</v>
      </c>
      <c r="N125" s="399">
        <f>payesh!DV17</f>
        <v>0</v>
      </c>
      <c r="O125" s="398">
        <f>payesh!DV16</f>
        <v>0</v>
      </c>
      <c r="P125" s="398">
        <f>payesh!DV19</f>
        <v>0</v>
      </c>
      <c r="Q125" s="398">
        <f>payesh!DV20</f>
        <v>0</v>
      </c>
      <c r="R125" s="398">
        <f>payesh!DV21</f>
        <v>0</v>
      </c>
      <c r="S125" s="398">
        <f>payesh!$DV$55</f>
        <v>0</v>
      </c>
      <c r="T125" s="398">
        <f>payesh!DV64</f>
        <v>0</v>
      </c>
      <c r="U125" s="398">
        <f>payesh!$DV$56</f>
        <v>0</v>
      </c>
      <c r="V125" s="398">
        <f>payesh!DV65</f>
        <v>0</v>
      </c>
      <c r="W125" s="398">
        <f>payesh!DV78</f>
        <v>0</v>
      </c>
      <c r="X125" s="398">
        <f>payesh!DV79</f>
        <v>0</v>
      </c>
      <c r="Y125" s="398">
        <f>payesh!$DV$83</f>
        <v>0</v>
      </c>
      <c r="Z125" s="398">
        <f>payesh!$DV$84</f>
        <v>0</v>
      </c>
      <c r="AA125" s="398">
        <f>payesh!DV86</f>
        <v>0</v>
      </c>
      <c r="AB125" s="398">
        <f>payesh!DV155</f>
        <v>0</v>
      </c>
      <c r="AC125" s="398">
        <f>payesh!DV157</f>
        <v>0</v>
      </c>
      <c r="AD125" s="398">
        <f>payesh!DV159</f>
        <v>0</v>
      </c>
      <c r="AE125" s="398">
        <f>payesh!DV161</f>
        <v>0</v>
      </c>
      <c r="AF125" s="398">
        <f>payesh!DV163</f>
        <v>0</v>
      </c>
      <c r="AG125" s="398">
        <f>payesh!DV165</f>
        <v>0</v>
      </c>
      <c r="AH125" s="398">
        <f>payesh!DV167</f>
        <v>0</v>
      </c>
      <c r="AI125" s="398">
        <f>payesh!DV169</f>
        <v>0</v>
      </c>
      <c r="AJ125" s="398">
        <f>payesh!DV171</f>
        <v>0</v>
      </c>
      <c r="AK125" s="401">
        <f>payesh!DV173</f>
        <v>0</v>
      </c>
    </row>
    <row r="126" spans="2:37" ht="18.75" thickBot="1" x14ac:dyDescent="0.3">
      <c r="B126" s="402">
        <f>payesh!DW7</f>
        <v>123</v>
      </c>
      <c r="C126" s="390">
        <f>payesh!DW3</f>
        <v>0</v>
      </c>
      <c r="D126" s="390">
        <f>payesh!DW4</f>
        <v>0</v>
      </c>
      <c r="E126" s="390">
        <f>payesh!DW5</f>
        <v>0</v>
      </c>
      <c r="F126" s="390">
        <f>payesh!DW6</f>
        <v>0</v>
      </c>
      <c r="G126" s="390">
        <f>payesh!DW10</f>
        <v>0</v>
      </c>
      <c r="H126" s="390">
        <f>payesh!DW13</f>
        <v>0</v>
      </c>
      <c r="I126" s="391">
        <f>payesh!DW14</f>
        <v>0</v>
      </c>
      <c r="J126" s="390">
        <f>payesh!DW9</f>
        <v>0</v>
      </c>
      <c r="K126" s="390">
        <f>payesh!DW18</f>
        <v>0</v>
      </c>
      <c r="L126" s="390">
        <f>payesh!DW8</f>
        <v>0</v>
      </c>
      <c r="M126" s="390">
        <f>payesh!DW46</f>
        <v>0</v>
      </c>
      <c r="N126" s="391">
        <f>payesh!DW17</f>
        <v>0</v>
      </c>
      <c r="O126" s="390">
        <f>payesh!DW16</f>
        <v>0</v>
      </c>
      <c r="P126" s="390">
        <f>payesh!DW19</f>
        <v>0</v>
      </c>
      <c r="Q126" s="390">
        <f>payesh!DW20</f>
        <v>0</v>
      </c>
      <c r="R126" s="390">
        <f>payesh!DW21</f>
        <v>0</v>
      </c>
      <c r="S126" s="390">
        <f>payesh!$DW$55</f>
        <v>0</v>
      </c>
      <c r="T126" s="390">
        <f>payesh!DW64</f>
        <v>0</v>
      </c>
      <c r="U126" s="390">
        <f>payesh!$DW$56</f>
        <v>0</v>
      </c>
      <c r="V126" s="390">
        <f>payesh!DW65</f>
        <v>0</v>
      </c>
      <c r="W126" s="390">
        <f>payesh!DW78</f>
        <v>0</v>
      </c>
      <c r="X126" s="390">
        <f>payesh!DW79</f>
        <v>0</v>
      </c>
      <c r="Y126" s="390">
        <f>payesh!$DW$83</f>
        <v>0</v>
      </c>
      <c r="Z126" s="390">
        <f>payesh!$DW$84</f>
        <v>0</v>
      </c>
      <c r="AA126" s="390">
        <f>payesh!DW86</f>
        <v>0</v>
      </c>
      <c r="AB126" s="390">
        <f>payesh!DW155</f>
        <v>0</v>
      </c>
      <c r="AC126" s="390">
        <f>payesh!DW157</f>
        <v>0</v>
      </c>
      <c r="AD126" s="390">
        <f>payesh!DW159</f>
        <v>0</v>
      </c>
      <c r="AE126" s="390">
        <f>payesh!DW161</f>
        <v>0</v>
      </c>
      <c r="AF126" s="390">
        <f>payesh!DW163</f>
        <v>0</v>
      </c>
      <c r="AG126" s="390">
        <f>payesh!DW165</f>
        <v>0</v>
      </c>
      <c r="AH126" s="390">
        <f>payesh!DW167</f>
        <v>0</v>
      </c>
      <c r="AI126" s="390">
        <f>payesh!DW169</f>
        <v>0</v>
      </c>
      <c r="AJ126" s="390">
        <f>payesh!DW171</f>
        <v>0</v>
      </c>
      <c r="AK126" s="393">
        <f>payesh!DW173</f>
        <v>0</v>
      </c>
    </row>
    <row r="127" spans="2:37" ht="18.75" thickBot="1" x14ac:dyDescent="0.3">
      <c r="B127" s="395">
        <f>payesh!DX7</f>
        <v>124</v>
      </c>
      <c r="C127" s="398">
        <f>payesh!DX3</f>
        <v>0</v>
      </c>
      <c r="D127" s="398">
        <f>payesh!DX4</f>
        <v>0</v>
      </c>
      <c r="E127" s="398">
        <f>payesh!DSX5</f>
        <v>0</v>
      </c>
      <c r="F127" s="398">
        <f>payesh!DX6</f>
        <v>0</v>
      </c>
      <c r="G127" s="398">
        <f>payesh!DX10</f>
        <v>0</v>
      </c>
      <c r="H127" s="398">
        <f>payesh!DX13</f>
        <v>0</v>
      </c>
      <c r="I127" s="399">
        <f>payesh!DX14</f>
        <v>0</v>
      </c>
      <c r="J127" s="398">
        <f>payesh!DX9</f>
        <v>0</v>
      </c>
      <c r="K127" s="398">
        <f>payesh!DX18</f>
        <v>0</v>
      </c>
      <c r="L127" s="398">
        <f>payesh!DX8</f>
        <v>0</v>
      </c>
      <c r="M127" s="398">
        <f>payesh!DX46</f>
        <v>0</v>
      </c>
      <c r="N127" s="399">
        <f>payesh!DX17</f>
        <v>0</v>
      </c>
      <c r="O127" s="398">
        <f>payesh!DX16</f>
        <v>0</v>
      </c>
      <c r="P127" s="398">
        <f>payesh!DX19</f>
        <v>0</v>
      </c>
      <c r="Q127" s="398">
        <f>payesh!DX20</f>
        <v>0</v>
      </c>
      <c r="R127" s="398">
        <f>payesh!DX21</f>
        <v>0</v>
      </c>
      <c r="S127" s="398">
        <f>payesh!$DX$55</f>
        <v>0</v>
      </c>
      <c r="T127" s="398">
        <f>payesh!DX64</f>
        <v>0</v>
      </c>
      <c r="U127" s="398">
        <f>payesh!$DX$56</f>
        <v>0</v>
      </c>
      <c r="V127" s="398">
        <f>payesh!DX65</f>
        <v>0</v>
      </c>
      <c r="W127" s="398">
        <f>payesh!DX78</f>
        <v>0</v>
      </c>
      <c r="X127" s="398">
        <f>payesh!DX79</f>
        <v>0</v>
      </c>
      <c r="Y127" s="398">
        <f>payesh!$DX$83</f>
        <v>0</v>
      </c>
      <c r="Z127" s="398">
        <f>payesh!$DX$84</f>
        <v>0</v>
      </c>
      <c r="AA127" s="398">
        <f>payesh!DX86</f>
        <v>0</v>
      </c>
      <c r="AB127" s="398">
        <f>payesh!DX155</f>
        <v>0</v>
      </c>
      <c r="AC127" s="398">
        <f>payesh!DX157</f>
        <v>0</v>
      </c>
      <c r="AD127" s="398">
        <f>payesh!DX159</f>
        <v>0</v>
      </c>
      <c r="AE127" s="398">
        <f>payesh!DX161</f>
        <v>0</v>
      </c>
      <c r="AF127" s="398">
        <f>payesh!DX163</f>
        <v>0</v>
      </c>
      <c r="AG127" s="398">
        <f>payesh!DX165</f>
        <v>0</v>
      </c>
      <c r="AH127" s="398">
        <f>payesh!DX167</f>
        <v>0</v>
      </c>
      <c r="AI127" s="398">
        <f>payesh!DX169</f>
        <v>0</v>
      </c>
      <c r="AJ127" s="398">
        <f>payesh!DX171</f>
        <v>0</v>
      </c>
      <c r="AK127" s="401">
        <f>payesh!DX173</f>
        <v>0</v>
      </c>
    </row>
    <row r="128" spans="2:37" ht="18.75" thickBot="1" x14ac:dyDescent="0.3">
      <c r="B128" s="402">
        <f>payesh!DY7</f>
        <v>125</v>
      </c>
      <c r="C128" s="390">
        <f>payesh!DY3</f>
        <v>0</v>
      </c>
      <c r="D128" s="390">
        <f>payesh!DY4</f>
        <v>0</v>
      </c>
      <c r="E128" s="390">
        <f>payesh!DY5</f>
        <v>0</v>
      </c>
      <c r="F128" s="390">
        <f>payesh!DY6</f>
        <v>0</v>
      </c>
      <c r="G128" s="390">
        <f>payesh!DY10</f>
        <v>0</v>
      </c>
      <c r="H128" s="390">
        <f>payesh!DY13</f>
        <v>0</v>
      </c>
      <c r="I128" s="391">
        <f>payesh!DY14</f>
        <v>0</v>
      </c>
      <c r="J128" s="390">
        <f>payesh!DY9</f>
        <v>0</v>
      </c>
      <c r="K128" s="390">
        <f>payesh!DY18</f>
        <v>0</v>
      </c>
      <c r="L128" s="390">
        <f>payesh!DY8</f>
        <v>0</v>
      </c>
      <c r="M128" s="390">
        <f>payesh!DY46</f>
        <v>0</v>
      </c>
      <c r="N128" s="391">
        <f>payesh!DY17</f>
        <v>0</v>
      </c>
      <c r="O128" s="390">
        <f>payesh!DY16</f>
        <v>0</v>
      </c>
      <c r="P128" s="390">
        <f>payesh!DY19</f>
        <v>0</v>
      </c>
      <c r="Q128" s="390">
        <f>payesh!DY20</f>
        <v>0</v>
      </c>
      <c r="R128" s="390">
        <f>payesh!DY21</f>
        <v>0</v>
      </c>
      <c r="S128" s="390">
        <f>payesh!$DY$55</f>
        <v>0</v>
      </c>
      <c r="T128" s="390">
        <f>payesh!DY64</f>
        <v>0</v>
      </c>
      <c r="U128" s="390">
        <f>payesh!$DY$56</f>
        <v>0</v>
      </c>
      <c r="V128" s="390">
        <f>payesh!DY65</f>
        <v>0</v>
      </c>
      <c r="W128" s="390">
        <f>payesh!DY78</f>
        <v>0</v>
      </c>
      <c r="X128" s="390">
        <f>payesh!DY79</f>
        <v>0</v>
      </c>
      <c r="Y128" s="390">
        <f>payesh!$DY$83</f>
        <v>0</v>
      </c>
      <c r="Z128" s="390">
        <f>payesh!$DY$84</f>
        <v>0</v>
      </c>
      <c r="AA128" s="390">
        <f>payesh!DY86</f>
        <v>0</v>
      </c>
      <c r="AB128" s="390">
        <f>payesh!DY155</f>
        <v>0</v>
      </c>
      <c r="AC128" s="390">
        <f>payesh!DY157</f>
        <v>0</v>
      </c>
      <c r="AD128" s="390">
        <f>payesh!DY159</f>
        <v>0</v>
      </c>
      <c r="AE128" s="390">
        <f>payesh!DY161</f>
        <v>0</v>
      </c>
      <c r="AF128" s="390">
        <f>payesh!DY163</f>
        <v>0</v>
      </c>
      <c r="AG128" s="390">
        <f>payesh!DY165</f>
        <v>0</v>
      </c>
      <c r="AH128" s="390">
        <f>payesh!DY167</f>
        <v>0</v>
      </c>
      <c r="AI128" s="390">
        <f>payesh!DY169</f>
        <v>0</v>
      </c>
      <c r="AJ128" s="390">
        <f>payesh!DY171</f>
        <v>0</v>
      </c>
      <c r="AK128" s="393">
        <f>payesh!DY173</f>
        <v>0</v>
      </c>
    </row>
    <row r="129" spans="2:37" ht="18.75" thickBot="1" x14ac:dyDescent="0.3">
      <c r="B129" s="395">
        <f>payesh!DZ7</f>
        <v>126</v>
      </c>
      <c r="C129" s="398">
        <f>payesh!DZ3</f>
        <v>0</v>
      </c>
      <c r="D129" s="398">
        <f>payesh!DZ4</f>
        <v>0</v>
      </c>
      <c r="E129" s="398">
        <f>payesh!DZ5</f>
        <v>0</v>
      </c>
      <c r="F129" s="398">
        <f>payesh!DZ6</f>
        <v>0</v>
      </c>
      <c r="G129" s="398">
        <f>payesh!DZ10</f>
        <v>0</v>
      </c>
      <c r="H129" s="398">
        <f>payesh!DZ13</f>
        <v>0</v>
      </c>
      <c r="I129" s="399">
        <f>payesh!DZ14</f>
        <v>0</v>
      </c>
      <c r="J129" s="398">
        <f>payesh!DZ9</f>
        <v>0</v>
      </c>
      <c r="K129" s="398">
        <f>payesh!DZ18</f>
        <v>0</v>
      </c>
      <c r="L129" s="398">
        <f>payesh!DZ8</f>
        <v>0</v>
      </c>
      <c r="M129" s="398">
        <f>payesh!DZ46</f>
        <v>0</v>
      </c>
      <c r="N129" s="399">
        <f>payesh!DZ17</f>
        <v>0</v>
      </c>
      <c r="O129" s="398">
        <f>payesh!DZ16</f>
        <v>0</v>
      </c>
      <c r="P129" s="398">
        <f>payesh!DZ19</f>
        <v>0</v>
      </c>
      <c r="Q129" s="398">
        <f>payesh!DZ20</f>
        <v>0</v>
      </c>
      <c r="R129" s="398">
        <f>payesh!DZ21</f>
        <v>0</v>
      </c>
      <c r="S129" s="398">
        <f>payesh!$DZ$55</f>
        <v>0</v>
      </c>
      <c r="T129" s="398">
        <f>payesh!DZ64</f>
        <v>0</v>
      </c>
      <c r="U129" s="398">
        <f>payesh!$DZ$56</f>
        <v>0</v>
      </c>
      <c r="V129" s="398">
        <f>payesh!DZ65</f>
        <v>0</v>
      </c>
      <c r="W129" s="398">
        <f>payesh!DZ78</f>
        <v>0</v>
      </c>
      <c r="X129" s="398">
        <f>payesh!DZ79</f>
        <v>0</v>
      </c>
      <c r="Y129" s="398">
        <f>payesh!$DZ$83</f>
        <v>0</v>
      </c>
      <c r="Z129" s="398">
        <f>payesh!$DZ$84</f>
        <v>0</v>
      </c>
      <c r="AA129" s="398">
        <f>payesh!DZ86</f>
        <v>0</v>
      </c>
      <c r="AB129" s="398">
        <f>payesh!DZ155</f>
        <v>0</v>
      </c>
      <c r="AC129" s="398">
        <f>payesh!DZ157</f>
        <v>0</v>
      </c>
      <c r="AD129" s="398">
        <f>payesh!DZ159</f>
        <v>0</v>
      </c>
      <c r="AE129" s="398">
        <f>payesh!DZ161</f>
        <v>0</v>
      </c>
      <c r="AF129" s="398">
        <f>payesh!DZ163</f>
        <v>0</v>
      </c>
      <c r="AG129" s="398">
        <f>payesh!DZ165</f>
        <v>0</v>
      </c>
      <c r="AH129" s="398">
        <f>payesh!DZ167</f>
        <v>0</v>
      </c>
      <c r="AI129" s="398">
        <f>payesh!DZ169</f>
        <v>0</v>
      </c>
      <c r="AJ129" s="398">
        <f>payesh!DZ171</f>
        <v>0</v>
      </c>
      <c r="AK129" s="401">
        <f>payesh!DZ173</f>
        <v>0</v>
      </c>
    </row>
    <row r="130" spans="2:37" ht="18.75" thickBot="1" x14ac:dyDescent="0.3">
      <c r="B130" s="402">
        <f>payesh!EA7</f>
        <v>127</v>
      </c>
      <c r="C130" s="390">
        <f>payesh!EA3</f>
        <v>0</v>
      </c>
      <c r="D130" s="390">
        <f>payesh!EA4</f>
        <v>0</v>
      </c>
      <c r="E130" s="390">
        <f>payesh!EA5</f>
        <v>0</v>
      </c>
      <c r="F130" s="390">
        <f>payesh!EA6</f>
        <v>0</v>
      </c>
      <c r="G130" s="390">
        <f>payesh!EA10</f>
        <v>0</v>
      </c>
      <c r="H130" s="390">
        <f>payesh!EA13</f>
        <v>0</v>
      </c>
      <c r="I130" s="391">
        <f>payesh!EA14</f>
        <v>0</v>
      </c>
      <c r="J130" s="390">
        <f>payesh!EA9</f>
        <v>0</v>
      </c>
      <c r="K130" s="390">
        <f>payesh!EA18</f>
        <v>0</v>
      </c>
      <c r="L130" s="390">
        <f>payesh!EA8</f>
        <v>0</v>
      </c>
      <c r="M130" s="390">
        <f>payesh!EA46</f>
        <v>0</v>
      </c>
      <c r="N130" s="391">
        <f>payesh!EA17</f>
        <v>0</v>
      </c>
      <c r="O130" s="390">
        <f>payesh!EA16</f>
        <v>0</v>
      </c>
      <c r="P130" s="390">
        <f>payesh!EA19</f>
        <v>0</v>
      </c>
      <c r="Q130" s="390">
        <f>payesh!EA20</f>
        <v>0</v>
      </c>
      <c r="R130" s="390">
        <f>payesh!EA21</f>
        <v>0</v>
      </c>
      <c r="S130" s="390">
        <f>payesh!$EA$55</f>
        <v>0</v>
      </c>
      <c r="T130" s="390">
        <f>payesh!EA64</f>
        <v>0</v>
      </c>
      <c r="U130" s="390">
        <f>payesh!$EA$56</f>
        <v>0</v>
      </c>
      <c r="V130" s="390">
        <f>payesh!EA65</f>
        <v>0</v>
      </c>
      <c r="W130" s="390">
        <f>payesh!EA78</f>
        <v>0</v>
      </c>
      <c r="X130" s="390">
        <f>payesh!EA79</f>
        <v>0</v>
      </c>
      <c r="Y130" s="390">
        <f>payesh!$EA$83</f>
        <v>0</v>
      </c>
      <c r="Z130" s="390">
        <f>payesh!$EA$84</f>
        <v>0</v>
      </c>
      <c r="AA130" s="390">
        <f>payesh!EA86</f>
        <v>0</v>
      </c>
      <c r="AB130" s="390">
        <f>payesh!EA155</f>
        <v>0</v>
      </c>
      <c r="AC130" s="390">
        <f>payesh!EA157</f>
        <v>0</v>
      </c>
      <c r="AD130" s="390">
        <f>payesh!EA159</f>
        <v>0</v>
      </c>
      <c r="AE130" s="390">
        <f>payesh!EA161</f>
        <v>0</v>
      </c>
      <c r="AF130" s="390">
        <f>payesh!EA163</f>
        <v>0</v>
      </c>
      <c r="AG130" s="390">
        <f>payesh!EA165</f>
        <v>0</v>
      </c>
      <c r="AH130" s="390">
        <f>payesh!EA167</f>
        <v>0</v>
      </c>
      <c r="AI130" s="390">
        <f>payesh!EA169</f>
        <v>0</v>
      </c>
      <c r="AJ130" s="390">
        <f>payesh!EA171</f>
        <v>0</v>
      </c>
      <c r="AK130" s="393">
        <f>payesh!EA173</f>
        <v>0</v>
      </c>
    </row>
    <row r="131" spans="2:37" ht="18.75" thickBot="1" x14ac:dyDescent="0.3">
      <c r="B131" s="395">
        <f>payesh!EB7</f>
        <v>128</v>
      </c>
      <c r="C131" s="398">
        <f>payesh!EB3</f>
        <v>0</v>
      </c>
      <c r="D131" s="398">
        <f>payesh!EB4</f>
        <v>0</v>
      </c>
      <c r="E131" s="398">
        <f>payesh!EB5</f>
        <v>0</v>
      </c>
      <c r="F131" s="398">
        <f>payesh!EB6</f>
        <v>0</v>
      </c>
      <c r="G131" s="398">
        <f>payesh!EB10</f>
        <v>0</v>
      </c>
      <c r="H131" s="398">
        <f>payesh!EB13</f>
        <v>0</v>
      </c>
      <c r="I131" s="399">
        <f>payesh!EB14</f>
        <v>0</v>
      </c>
      <c r="J131" s="398">
        <f>payesh!EB9</f>
        <v>0</v>
      </c>
      <c r="K131" s="398">
        <f>payesh!EB18</f>
        <v>0</v>
      </c>
      <c r="L131" s="398">
        <f>payesh!EB8</f>
        <v>0</v>
      </c>
      <c r="M131" s="398">
        <f>payesh!EB46</f>
        <v>0</v>
      </c>
      <c r="N131" s="399">
        <f>payesh!EB17</f>
        <v>0</v>
      </c>
      <c r="O131" s="398">
        <f>payesh!EB16</f>
        <v>0</v>
      </c>
      <c r="P131" s="398">
        <f>payesh!EB19</f>
        <v>0</v>
      </c>
      <c r="Q131" s="398">
        <f>payesh!EB20</f>
        <v>0</v>
      </c>
      <c r="R131" s="398">
        <f>payesh!EB21</f>
        <v>0</v>
      </c>
      <c r="S131" s="398">
        <f>payesh!$EB$55</f>
        <v>0</v>
      </c>
      <c r="T131" s="398">
        <f>payesh!EB64</f>
        <v>0</v>
      </c>
      <c r="U131" s="398">
        <f>payesh!$EB$56</f>
        <v>0</v>
      </c>
      <c r="V131" s="398">
        <f>payesh!EB65</f>
        <v>0</v>
      </c>
      <c r="W131" s="398">
        <f>payesh!EB78</f>
        <v>0</v>
      </c>
      <c r="X131" s="398">
        <f>payesh!EB79</f>
        <v>0</v>
      </c>
      <c r="Y131" s="398">
        <f>payesh!$EB$83</f>
        <v>0</v>
      </c>
      <c r="Z131" s="398">
        <f>payesh!$EB$84</f>
        <v>0</v>
      </c>
      <c r="AA131" s="398">
        <f>payesh!EB86</f>
        <v>0</v>
      </c>
      <c r="AB131" s="398">
        <f>payesh!EB155</f>
        <v>0</v>
      </c>
      <c r="AC131" s="398">
        <f>payesh!EB157</f>
        <v>0</v>
      </c>
      <c r="AD131" s="398">
        <f>payesh!EB159</f>
        <v>0</v>
      </c>
      <c r="AE131" s="398">
        <f>payesh!EB161</f>
        <v>0</v>
      </c>
      <c r="AF131" s="398">
        <f>payesh!EB163</f>
        <v>0</v>
      </c>
      <c r="AG131" s="398">
        <f>payesh!EB165</f>
        <v>0</v>
      </c>
      <c r="AH131" s="398">
        <f>payesh!EB167</f>
        <v>0</v>
      </c>
      <c r="AI131" s="398">
        <f>payesh!EB169</f>
        <v>0</v>
      </c>
      <c r="AJ131" s="398">
        <f>payesh!EB171</f>
        <v>0</v>
      </c>
      <c r="AK131" s="401">
        <f>payesh!EB173</f>
        <v>0</v>
      </c>
    </row>
    <row r="132" spans="2:37" ht="18.75" thickBot="1" x14ac:dyDescent="0.3">
      <c r="B132" s="402">
        <f>payesh!EC7</f>
        <v>129</v>
      </c>
      <c r="C132" s="390">
        <f>payesh!DS14</f>
        <v>0</v>
      </c>
      <c r="D132" s="390">
        <f>payesh!EC4</f>
        <v>0</v>
      </c>
      <c r="E132" s="390">
        <f>payesh!EC5</f>
        <v>0</v>
      </c>
      <c r="F132" s="390">
        <f>payesh!EC6</f>
        <v>0</v>
      </c>
      <c r="G132" s="390">
        <f>payesh!EC10</f>
        <v>0</v>
      </c>
      <c r="H132" s="390">
        <f>payesh!EC13</f>
        <v>0</v>
      </c>
      <c r="I132" s="391">
        <f>payesh!EC14</f>
        <v>0</v>
      </c>
      <c r="J132" s="390">
        <f>payesh!EC9</f>
        <v>0</v>
      </c>
      <c r="K132" s="390">
        <f>payesh!EC18</f>
        <v>0</v>
      </c>
      <c r="L132" s="390">
        <f>payesh!EC8</f>
        <v>0</v>
      </c>
      <c r="M132" s="390">
        <f>payesh!EC46</f>
        <v>0</v>
      </c>
      <c r="N132" s="391">
        <f>payesh!EC17</f>
        <v>0</v>
      </c>
      <c r="O132" s="390">
        <f>payesh!EC16</f>
        <v>0</v>
      </c>
      <c r="P132" s="390">
        <f>payesh!EC19</f>
        <v>0</v>
      </c>
      <c r="Q132" s="390">
        <f>payesh!EC20</f>
        <v>0</v>
      </c>
      <c r="R132" s="390">
        <f>payesh!EC21</f>
        <v>0</v>
      </c>
      <c r="S132" s="390">
        <f>payesh!$EC$55</f>
        <v>0</v>
      </c>
      <c r="T132" s="390">
        <f>payesh!EC64</f>
        <v>0</v>
      </c>
      <c r="U132" s="390">
        <f>payesh!$EC$56</f>
        <v>0</v>
      </c>
      <c r="V132" s="390">
        <f>payesh!EC65</f>
        <v>0</v>
      </c>
      <c r="W132" s="390">
        <f>payesh!EC78</f>
        <v>0</v>
      </c>
      <c r="X132" s="390">
        <f>payesh!EC79</f>
        <v>0</v>
      </c>
      <c r="Y132" s="390">
        <f>payesh!$EC$83</f>
        <v>0</v>
      </c>
      <c r="Z132" s="390">
        <f>payesh!$EC$84</f>
        <v>0</v>
      </c>
      <c r="AA132" s="390">
        <f>payesh!EC86</f>
        <v>0</v>
      </c>
      <c r="AB132" s="390">
        <f>payesh!EC155</f>
        <v>0</v>
      </c>
      <c r="AC132" s="390">
        <f>payesh!EC157</f>
        <v>0</v>
      </c>
      <c r="AD132" s="390">
        <f>payesh!EC159</f>
        <v>0</v>
      </c>
      <c r="AE132" s="390">
        <f>payesh!EC161</f>
        <v>0</v>
      </c>
      <c r="AF132" s="390">
        <f>payesh!EC163</f>
        <v>0</v>
      </c>
      <c r="AG132" s="390">
        <f>payesh!EC165</f>
        <v>0</v>
      </c>
      <c r="AH132" s="390">
        <f>payesh!EC167</f>
        <v>0</v>
      </c>
      <c r="AI132" s="390">
        <f>payesh!EC169</f>
        <v>0</v>
      </c>
      <c r="AJ132" s="390">
        <f>payesh!EC171</f>
        <v>0</v>
      </c>
      <c r="AK132" s="393">
        <f>payesh!EC173</f>
        <v>0</v>
      </c>
    </row>
    <row r="133" spans="2:37" ht="18.75" thickBot="1" x14ac:dyDescent="0.3">
      <c r="B133" s="395">
        <f>payesh!ED7</f>
        <v>130</v>
      </c>
      <c r="C133" s="398">
        <f>payesh!DS15</f>
        <v>0</v>
      </c>
      <c r="D133" s="398">
        <f>payesh!ED4</f>
        <v>0</v>
      </c>
      <c r="E133" s="398">
        <f>payesh!ED5</f>
        <v>0</v>
      </c>
      <c r="F133" s="398">
        <f>payesh!ED6</f>
        <v>0</v>
      </c>
      <c r="G133" s="398">
        <f>payesh!ED10</f>
        <v>0</v>
      </c>
      <c r="H133" s="398">
        <f>payesh!ED13</f>
        <v>0</v>
      </c>
      <c r="I133" s="399">
        <f>payesh!ED14</f>
        <v>0</v>
      </c>
      <c r="J133" s="398">
        <f>payesh!ED9</f>
        <v>0</v>
      </c>
      <c r="K133" s="398">
        <f>payesh!ED18</f>
        <v>0</v>
      </c>
      <c r="L133" s="398">
        <f>payesh!ED8</f>
        <v>0</v>
      </c>
      <c r="M133" s="398">
        <f>payesh!ED46</f>
        <v>0</v>
      </c>
      <c r="N133" s="399">
        <f>payesh!ED17</f>
        <v>0</v>
      </c>
      <c r="O133" s="398">
        <f>payesh!ED16</f>
        <v>0</v>
      </c>
      <c r="P133" s="398">
        <f>payesh!ED19</f>
        <v>0</v>
      </c>
      <c r="Q133" s="398">
        <f>payesh!ED20</f>
        <v>0</v>
      </c>
      <c r="R133" s="398">
        <f>payesh!ED21</f>
        <v>0</v>
      </c>
      <c r="S133" s="398">
        <f>payesh!$ED$55</f>
        <v>0</v>
      </c>
      <c r="T133" s="398">
        <f>payesh!ED64</f>
        <v>0</v>
      </c>
      <c r="U133" s="398">
        <f>payesh!$ED$56</f>
        <v>0</v>
      </c>
      <c r="V133" s="398">
        <f>payesh!ED65</f>
        <v>0</v>
      </c>
      <c r="W133" s="398">
        <f>payesh!ED78</f>
        <v>0</v>
      </c>
      <c r="X133" s="398">
        <f>payesh!ED79</f>
        <v>0</v>
      </c>
      <c r="Y133" s="398">
        <f>payesh!$ED$83</f>
        <v>0</v>
      </c>
      <c r="Z133" s="398">
        <f>payesh!$ED$84</f>
        <v>0</v>
      </c>
      <c r="AA133" s="398">
        <f>payesh!ED86</f>
        <v>0</v>
      </c>
      <c r="AB133" s="398">
        <f>payesh!ED155</f>
        <v>0</v>
      </c>
      <c r="AC133" s="398">
        <f>payesh!ED157</f>
        <v>0</v>
      </c>
      <c r="AD133" s="398">
        <f>payesh!ED159</f>
        <v>0</v>
      </c>
      <c r="AE133" s="398">
        <f>payesh!ED161</f>
        <v>0</v>
      </c>
      <c r="AF133" s="398">
        <f>payesh!ED163</f>
        <v>0</v>
      </c>
      <c r="AG133" s="398">
        <f>payesh!ED165</f>
        <v>0</v>
      </c>
      <c r="AH133" s="398">
        <f>payesh!ED167</f>
        <v>0</v>
      </c>
      <c r="AI133" s="398">
        <f>payesh!ED169</f>
        <v>0</v>
      </c>
      <c r="AJ133" s="398">
        <f>payesh!ED171</f>
        <v>0</v>
      </c>
      <c r="AK133" s="401">
        <f>payesh!ED173</f>
        <v>0</v>
      </c>
    </row>
  </sheetData>
  <sheetProtection algorithmName="SHA-512" hashValue="hJL6N3twSFJMhDprh3Uyat3VzQWLQ8aDVG8rW85xm9kDbHBnrzUVuZYAWxt63egqh6kRhUFrNVqO0CDBCd9viQ==" saltValue="ggwUni0zB9ZwZfxzOfTuY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43" workbookViewId="0">
      <selection activeCell="D50" sqref="D50"/>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76" t="s">
        <v>89</v>
      </c>
      <c r="C2" s="677"/>
      <c r="D2" s="678"/>
      <c r="E2" s="110" t="s">
        <v>90</v>
      </c>
      <c r="F2" s="137"/>
    </row>
    <row r="3" spans="2:6" ht="15" customHeight="1" x14ac:dyDescent="0.25">
      <c r="B3" s="679" t="s">
        <v>14</v>
      </c>
      <c r="C3" s="680"/>
      <c r="D3" s="112" t="s">
        <v>91</v>
      </c>
      <c r="E3" s="138">
        <f>SUMPRODUCT((payesh!E10:ED10&lt;&gt;"")/COUNTIF(payesh!E10:ED10,payesh!E10:ED10&amp;""))</f>
        <v>1</v>
      </c>
      <c r="F3" s="90"/>
    </row>
    <row r="4" spans="2:6" ht="15" customHeight="1" x14ac:dyDescent="0.25">
      <c r="B4" s="681"/>
      <c r="C4" s="682"/>
      <c r="D4" s="113" t="s">
        <v>92</v>
      </c>
      <c r="E4" s="139">
        <f>SUMPRODUCT((payesh!E11:ED11&lt;&gt;"")/COUNTIF(payesh!E11:ED11,payesh!E11:ED11&amp;""))</f>
        <v>1</v>
      </c>
      <c r="F4" s="90"/>
    </row>
    <row r="5" spans="2:6" ht="15" customHeight="1" thickBot="1" x14ac:dyDescent="0.3">
      <c r="B5" s="683"/>
      <c r="C5" s="684"/>
      <c r="D5" s="114" t="s">
        <v>175</v>
      </c>
      <c r="E5" s="140">
        <f>SUMPRODUCT((payesh!E13:ED13&lt;&gt;"")/COUNTIF(payesh!E13:ED13,payesh!E13:ED13&amp;""))</f>
        <v>4</v>
      </c>
      <c r="F5" s="137"/>
    </row>
    <row r="6" spans="2:6" ht="15" customHeight="1" x14ac:dyDescent="0.25">
      <c r="B6" s="685" t="s">
        <v>11</v>
      </c>
      <c r="C6" s="686"/>
      <c r="D6" s="115" t="s">
        <v>176</v>
      </c>
      <c r="E6" s="141">
        <f>SUMPRODUCT((payesh!E4:ED4&lt;&gt;"")/COUNTIF(payesh!E4:ED4,payesh!E4:ED4&amp;""))</f>
        <v>1</v>
      </c>
      <c r="F6" s="137"/>
    </row>
    <row r="7" spans="2:6" ht="15" customHeight="1" x14ac:dyDescent="0.25">
      <c r="B7" s="687"/>
      <c r="C7" s="688"/>
      <c r="D7" s="115" t="s">
        <v>93</v>
      </c>
      <c r="E7" s="142">
        <f>SUMPRODUCT((payesh!E5:ED5&lt;&gt;"")/COUNTIF(payesh!E5:ED5,payesh!E5:ED5&amp;""))</f>
        <v>13</v>
      </c>
      <c r="F7" s="90"/>
    </row>
    <row r="8" spans="2:6" ht="15" customHeight="1" x14ac:dyDescent="0.25">
      <c r="B8" s="687"/>
      <c r="C8" s="688"/>
      <c r="D8" s="116" t="s">
        <v>177</v>
      </c>
      <c r="E8" s="142">
        <v>0</v>
      </c>
      <c r="F8" s="137"/>
    </row>
    <row r="9" spans="2:6" ht="15" customHeight="1" x14ac:dyDescent="0.25">
      <c r="B9" s="687"/>
      <c r="C9" s="688"/>
      <c r="D9" s="116" t="s">
        <v>94</v>
      </c>
      <c r="E9" s="142">
        <f>COUNT(payesh!E22:ED22)</f>
        <v>17</v>
      </c>
      <c r="F9" s="90"/>
    </row>
    <row r="10" spans="2:6" ht="15" customHeight="1" x14ac:dyDescent="0.25">
      <c r="B10" s="687"/>
      <c r="C10" s="688"/>
      <c r="D10" s="116" t="s">
        <v>178</v>
      </c>
      <c r="E10" s="142">
        <f>SUM(payesh!E22:ED22)</f>
        <v>292</v>
      </c>
      <c r="F10" s="137"/>
    </row>
    <row r="11" spans="2:6" ht="15" customHeight="1" x14ac:dyDescent="0.25">
      <c r="B11" s="687"/>
      <c r="C11" s="688"/>
      <c r="D11" s="116" t="s">
        <v>95</v>
      </c>
      <c r="E11" s="142">
        <f>E10/E9</f>
        <v>17.176470588235293</v>
      </c>
      <c r="F11" s="137"/>
    </row>
    <row r="12" spans="2:6" ht="15" customHeight="1" x14ac:dyDescent="0.25">
      <c r="B12" s="687"/>
      <c r="C12" s="688"/>
      <c r="D12" s="116" t="s">
        <v>1</v>
      </c>
      <c r="E12" s="142">
        <f>SUM(payesh!E23:ED23)</f>
        <v>282</v>
      </c>
      <c r="F12" s="137"/>
    </row>
    <row r="13" spans="2:6" ht="15" customHeight="1" x14ac:dyDescent="0.25">
      <c r="B13" s="687"/>
      <c r="C13" s="688"/>
      <c r="D13" s="116" t="s">
        <v>3</v>
      </c>
      <c r="E13" s="143">
        <f>(E12*100)/E10</f>
        <v>96.575342465753423</v>
      </c>
      <c r="F13" s="90"/>
    </row>
    <row r="14" spans="2:6" ht="15" customHeight="1" x14ac:dyDescent="0.25">
      <c r="B14" s="687"/>
      <c r="C14" s="688"/>
      <c r="D14" s="116" t="s">
        <v>96</v>
      </c>
      <c r="E14" s="142">
        <f>SUM(payesh!E26:ED26)</f>
        <v>12</v>
      </c>
      <c r="F14" s="137"/>
    </row>
    <row r="15" spans="2:6" ht="16.5" customHeight="1" x14ac:dyDescent="0.25">
      <c r="B15" s="687"/>
      <c r="C15" s="688"/>
      <c r="D15" s="116" t="s">
        <v>179</v>
      </c>
      <c r="E15" s="143">
        <f>(E14*100)/E12</f>
        <v>4.2553191489361701</v>
      </c>
      <c r="F15" s="90"/>
    </row>
    <row r="16" spans="2:6" ht="15" customHeight="1" thickBot="1" x14ac:dyDescent="0.3">
      <c r="B16" s="689"/>
      <c r="C16" s="690"/>
      <c r="D16" s="116" t="s">
        <v>180</v>
      </c>
      <c r="E16" s="144">
        <f>AVERAGE(payesh!E29:ED29)</f>
        <v>31.864705882352943</v>
      </c>
      <c r="F16" s="137"/>
    </row>
    <row r="17" spans="2:6" ht="15.75" customHeight="1" x14ac:dyDescent="0.25">
      <c r="B17" s="691" t="s">
        <v>181</v>
      </c>
      <c r="C17" s="692"/>
      <c r="D17" s="117" t="s">
        <v>182</v>
      </c>
      <c r="E17" s="145">
        <f>SUM(payesh!E62:ED62)/1000</f>
        <v>807905.77899999998</v>
      </c>
      <c r="F17" s="90"/>
    </row>
    <row r="18" spans="2:6" ht="14.25" customHeight="1" x14ac:dyDescent="0.25">
      <c r="B18" s="693"/>
      <c r="C18" s="694"/>
      <c r="D18" s="118" t="s">
        <v>183</v>
      </c>
      <c r="E18" s="146">
        <f>SUM(payesh!E68:ED68)</f>
        <v>212</v>
      </c>
      <c r="F18" s="137"/>
    </row>
    <row r="19" spans="2:6" ht="14.25" customHeight="1" x14ac:dyDescent="0.25">
      <c r="B19" s="693"/>
      <c r="C19" s="694"/>
      <c r="D19" s="118" t="s">
        <v>184</v>
      </c>
      <c r="E19" s="146">
        <f>SUM(payesh!E67:ED67)/1000</f>
        <v>904000</v>
      </c>
      <c r="F19" s="90"/>
    </row>
    <row r="20" spans="2:6" ht="14.25" customHeight="1" x14ac:dyDescent="0.25">
      <c r="B20" s="693"/>
      <c r="C20" s="694"/>
      <c r="D20" s="118" t="s">
        <v>97</v>
      </c>
      <c r="E20" s="146">
        <f>E19/E18</f>
        <v>4264.1509433962265</v>
      </c>
      <c r="F20" s="90"/>
    </row>
    <row r="21" spans="2:6" ht="14.25" customHeight="1" thickBot="1" x14ac:dyDescent="0.3">
      <c r="B21" s="695"/>
      <c r="C21" s="694"/>
      <c r="D21" s="119" t="s">
        <v>185</v>
      </c>
      <c r="E21" s="383">
        <f>AVERAGE(payesh!E74:ED74)</f>
        <v>24</v>
      </c>
      <c r="F21" s="90"/>
    </row>
    <row r="22" spans="2:6" ht="14.25" customHeight="1" x14ac:dyDescent="0.25">
      <c r="B22" s="696" t="s">
        <v>98</v>
      </c>
      <c r="C22" s="700"/>
      <c r="D22" s="120" t="s">
        <v>99</v>
      </c>
      <c r="E22" s="147">
        <f>SUMPRODUCT((payesh!E80:ED80&lt;&gt;"")/COUNTIF(payesh!E80:ED80,payesh!E80:ED80&amp;""))</f>
        <v>0</v>
      </c>
      <c r="F22" s="137"/>
    </row>
    <row r="23" spans="2:6" ht="14.25" customHeight="1" thickBot="1" x14ac:dyDescent="0.3">
      <c r="B23" s="697"/>
      <c r="C23" s="701"/>
      <c r="D23" s="121" t="s">
        <v>100</v>
      </c>
      <c r="E23" s="384">
        <f>COUNT(payesh!E84:ED84)</f>
        <v>0</v>
      </c>
      <c r="F23" s="90"/>
    </row>
    <row r="24" spans="2:6" ht="14.25" customHeight="1" x14ac:dyDescent="0.25">
      <c r="B24" s="698"/>
      <c r="C24" s="702" t="s">
        <v>186</v>
      </c>
      <c r="D24" s="122" t="s">
        <v>187</v>
      </c>
      <c r="E24" s="382">
        <f>COUNT(payesh!E86:ED86)</f>
        <v>0</v>
      </c>
      <c r="F24" s="137"/>
    </row>
    <row r="25" spans="2:6" ht="14.25" customHeight="1" x14ac:dyDescent="0.25">
      <c r="B25" s="698"/>
      <c r="C25" s="702"/>
      <c r="D25" s="123" t="s">
        <v>188</v>
      </c>
      <c r="E25" s="148">
        <f>SUM(payesh!E86:ED86)/1000</f>
        <v>0</v>
      </c>
      <c r="F25" s="90"/>
    </row>
    <row r="26" spans="2:6" ht="14.25" customHeight="1" x14ac:dyDescent="0.25">
      <c r="B26" s="698"/>
      <c r="C26" s="702"/>
      <c r="D26" s="123" t="s">
        <v>101</v>
      </c>
      <c r="E26" s="148" t="e">
        <f>AVERAGE(payesh!E89:ED89)</f>
        <v>#DIV/0!</v>
      </c>
      <c r="F26" s="137"/>
    </row>
    <row r="27" spans="2:6" ht="28.5" x14ac:dyDescent="0.25">
      <c r="B27" s="698"/>
      <c r="C27" s="702" t="s">
        <v>186</v>
      </c>
      <c r="D27" s="123" t="s">
        <v>102</v>
      </c>
      <c r="E27" s="148" t="e">
        <f>AVERAGE(payesh!E90:ED90)</f>
        <v>#DIV/0!</v>
      </c>
    </row>
    <row r="28" spans="2:6" x14ac:dyDescent="0.25">
      <c r="B28" s="698"/>
      <c r="C28" s="702"/>
      <c r="D28" s="123" t="s">
        <v>103</v>
      </c>
      <c r="E28" s="148">
        <f>SUM(payesh!E91:ED91)</f>
        <v>0</v>
      </c>
    </row>
    <row r="29" spans="2:6" x14ac:dyDescent="0.25">
      <c r="B29" s="698"/>
      <c r="C29" s="702"/>
      <c r="D29" s="123" t="s">
        <v>104</v>
      </c>
      <c r="E29" s="149" t="e">
        <f>E25/E28</f>
        <v>#DIV/0!</v>
      </c>
    </row>
    <row r="30" spans="2:6" ht="19.5" thickBot="1" x14ac:dyDescent="0.3">
      <c r="B30" s="698"/>
      <c r="C30" s="703"/>
      <c r="D30" s="124" t="s">
        <v>105</v>
      </c>
      <c r="E30" s="150" t="e">
        <f>AVERAGE(payesh!E136:ED136)</f>
        <v>#DIV/0!</v>
      </c>
    </row>
    <row r="31" spans="2:6" ht="18" customHeight="1" x14ac:dyDescent="0.25">
      <c r="B31" s="698"/>
      <c r="C31" s="704" t="s">
        <v>189</v>
      </c>
      <c r="D31" s="122" t="s">
        <v>190</v>
      </c>
      <c r="E31" s="147">
        <f>COUNT(payesh!E99:ED99)</f>
        <v>0</v>
      </c>
    </row>
    <row r="32" spans="2:6" x14ac:dyDescent="0.25">
      <c r="B32" s="698"/>
      <c r="C32" s="702"/>
      <c r="D32" s="123" t="s">
        <v>188</v>
      </c>
      <c r="E32" s="148">
        <f>SUM(payesh!E99:ED99)/1000</f>
        <v>0</v>
      </c>
    </row>
    <row r="33" spans="2:14" x14ac:dyDescent="0.25">
      <c r="B33" s="698"/>
      <c r="C33" s="702"/>
      <c r="D33" s="123" t="s">
        <v>191</v>
      </c>
      <c r="E33" s="148" t="e">
        <f>AVERAGE(payesh!E102:ED102)</f>
        <v>#DIV/0!</v>
      </c>
    </row>
    <row r="34" spans="2:14" ht="28.5" x14ac:dyDescent="0.25">
      <c r="B34" s="698"/>
      <c r="C34" s="702" t="s">
        <v>189</v>
      </c>
      <c r="D34" s="123" t="s">
        <v>102</v>
      </c>
      <c r="E34" s="148" t="e">
        <f>AVERAGE(payesh!E103:ED103)</f>
        <v>#DIV/0!</v>
      </c>
    </row>
    <row r="35" spans="2:14" x14ac:dyDescent="0.25">
      <c r="B35" s="698"/>
      <c r="C35" s="702"/>
      <c r="D35" s="123" t="s">
        <v>192</v>
      </c>
      <c r="E35" s="148">
        <f>SUM(payesh!E104:ED104)</f>
        <v>0</v>
      </c>
      <c r="N35" s="151"/>
    </row>
    <row r="36" spans="2:14" x14ac:dyDescent="0.25">
      <c r="B36" s="698"/>
      <c r="C36" s="702"/>
      <c r="D36" s="123" t="s">
        <v>193</v>
      </c>
      <c r="E36" s="149" t="e">
        <f>E32/E35</f>
        <v>#DIV/0!</v>
      </c>
    </row>
    <row r="37" spans="2:14" ht="19.5" thickBot="1" x14ac:dyDescent="0.3">
      <c r="B37" s="698"/>
      <c r="C37" s="703"/>
      <c r="D37" s="125" t="s">
        <v>105</v>
      </c>
      <c r="E37" s="150" t="e">
        <f>AVERAGE(payesh!E140:ED140)</f>
        <v>#DIV/0!</v>
      </c>
    </row>
    <row r="38" spans="2:14" ht="28.5" x14ac:dyDescent="0.25">
      <c r="B38" s="698"/>
      <c r="C38" s="704" t="s">
        <v>194</v>
      </c>
      <c r="D38" s="126" t="s">
        <v>195</v>
      </c>
      <c r="E38" s="152">
        <f>COUNT(payesh!E112:ED112,payesh!E126:ED126)</f>
        <v>0</v>
      </c>
    </row>
    <row r="39" spans="2:14" x14ac:dyDescent="0.25">
      <c r="B39" s="698"/>
      <c r="C39" s="702"/>
      <c r="D39" s="123" t="s">
        <v>188</v>
      </c>
      <c r="E39" s="148">
        <f>SUM(payesh!E112:ED112,payesh!E126:ED126)/1000</f>
        <v>0</v>
      </c>
    </row>
    <row r="40" spans="2:14" ht="28.5" x14ac:dyDescent="0.25">
      <c r="B40" s="698"/>
      <c r="C40" s="702"/>
      <c r="D40" s="123" t="s">
        <v>196</v>
      </c>
      <c r="E40" s="148" t="e">
        <f>AVERAGE(payesh!E115:ED115,payesh!E129:ED129)</f>
        <v>#DIV/0!</v>
      </c>
    </row>
    <row r="41" spans="2:14" ht="28.5" x14ac:dyDescent="0.25">
      <c r="B41" s="698"/>
      <c r="C41" s="702" t="s">
        <v>194</v>
      </c>
      <c r="D41" s="123" t="s">
        <v>102</v>
      </c>
      <c r="E41" s="148" t="e">
        <f>AVERAGE(payesh!E116:ED116,payesh!E129:ED129)</f>
        <v>#DIV/0!</v>
      </c>
    </row>
    <row r="42" spans="2:14" x14ac:dyDescent="0.25">
      <c r="B42" s="698"/>
      <c r="C42" s="702"/>
      <c r="D42" s="123" t="s">
        <v>197</v>
      </c>
      <c r="E42" s="148">
        <f>SUM(payesh!E117:ED117,payesh!E130:ED130)</f>
        <v>0</v>
      </c>
    </row>
    <row r="43" spans="2:14" x14ac:dyDescent="0.25">
      <c r="B43" s="698"/>
      <c r="C43" s="702"/>
      <c r="D43" s="123" t="s">
        <v>198</v>
      </c>
      <c r="E43" s="148" t="e">
        <f>E39/E42</f>
        <v>#DIV/0!</v>
      </c>
    </row>
    <row r="44" spans="2:14" ht="19.5" thickBot="1" x14ac:dyDescent="0.3">
      <c r="B44" s="698"/>
      <c r="C44" s="703"/>
      <c r="D44" s="125" t="s">
        <v>105</v>
      </c>
      <c r="E44" s="150" t="e">
        <f>AVERAGE(payesh!E144:ED144)</f>
        <v>#DIV/0!</v>
      </c>
    </row>
    <row r="45" spans="2:14" x14ac:dyDescent="0.25">
      <c r="B45" s="698"/>
      <c r="C45" s="705" t="s">
        <v>199</v>
      </c>
      <c r="D45" s="127" t="s">
        <v>200</v>
      </c>
      <c r="E45" s="152">
        <f>E39+E32+E25</f>
        <v>0</v>
      </c>
    </row>
    <row r="46" spans="2:14" ht="19.5" thickBot="1" x14ac:dyDescent="0.3">
      <c r="B46" s="699"/>
      <c r="C46" s="706"/>
      <c r="D46" s="128" t="s">
        <v>105</v>
      </c>
      <c r="E46" s="150" t="e">
        <f>AVERAGE(E44:E44,E37,E30)</f>
        <v>#DIV/0!</v>
      </c>
    </row>
    <row r="47" spans="2:14" ht="18.75" customHeight="1" x14ac:dyDescent="0.25">
      <c r="B47" s="664" t="s">
        <v>201</v>
      </c>
      <c r="C47" s="665"/>
      <c r="D47" s="129" t="s">
        <v>202</v>
      </c>
      <c r="E47" s="153">
        <f>COUNTIF(payesh!E8:ED8,"غیرفعال")</f>
        <v>0</v>
      </c>
    </row>
    <row r="48" spans="2:14" x14ac:dyDescent="0.25">
      <c r="B48" s="666"/>
      <c r="C48" s="667"/>
      <c r="D48" s="130" t="s">
        <v>203</v>
      </c>
      <c r="E48" s="154">
        <f>SUMIF(payesh!E8:ED8,"غیرفعال",payesh!E22:ED22)</f>
        <v>0</v>
      </c>
    </row>
    <row r="49" spans="2:5" x14ac:dyDescent="0.25">
      <c r="B49" s="666"/>
      <c r="C49" s="667"/>
      <c r="D49" s="130" t="s">
        <v>204</v>
      </c>
      <c r="E49" s="154">
        <f>SUMIF(payesh!E8:ED8,"غیرفعال",payesh!E62:ED62)/1000</f>
        <v>0</v>
      </c>
    </row>
    <row r="50" spans="2:5" x14ac:dyDescent="0.25">
      <c r="B50" s="666"/>
      <c r="C50" s="667"/>
      <c r="D50" s="130" t="s">
        <v>205</v>
      </c>
      <c r="E50" s="154">
        <f>SUMIF(payesh!E8:ED8,"غیرفعال",payesh!E68:ED68)</f>
        <v>0</v>
      </c>
    </row>
    <row r="51" spans="2:5" x14ac:dyDescent="0.25">
      <c r="B51" s="666"/>
      <c r="C51" s="667"/>
      <c r="D51" s="130" t="s">
        <v>206</v>
      </c>
      <c r="E51" s="154">
        <f>SUMIF(payesh!E8:ED8,"غیرفعال",payesh!E67:ED67)/1000</f>
        <v>0</v>
      </c>
    </row>
    <row r="52" spans="2:5" x14ac:dyDescent="0.25">
      <c r="B52" s="666"/>
      <c r="C52" s="667"/>
      <c r="D52" s="130" t="s">
        <v>207</v>
      </c>
      <c r="E52" s="154">
        <f>SUMIF(payesh!E8:ED8,"غیرفعال",payesh!E82:ED82)/1000</f>
        <v>0</v>
      </c>
    </row>
    <row r="53" spans="2:5" ht="19.5" thickBot="1" x14ac:dyDescent="0.3">
      <c r="B53" s="668"/>
      <c r="C53" s="669"/>
      <c r="D53" s="131" t="s">
        <v>105</v>
      </c>
      <c r="E53" s="155" t="e">
        <f>AVERAGEIF(payesh!E8:ED8,"غیرفعال",payesh!E136:ED136)</f>
        <v>#DIV/0!</v>
      </c>
    </row>
    <row r="54" spans="2:5" x14ac:dyDescent="0.25">
      <c r="B54" s="670" t="s">
        <v>208</v>
      </c>
      <c r="C54" s="671"/>
      <c r="D54" s="132" t="s">
        <v>209</v>
      </c>
      <c r="E54" s="156"/>
    </row>
    <row r="55" spans="2:5" x14ac:dyDescent="0.25">
      <c r="B55" s="672"/>
      <c r="C55" s="673"/>
      <c r="D55" s="133" t="s">
        <v>210</v>
      </c>
      <c r="E55" s="157"/>
    </row>
    <row r="56" spans="2:5" x14ac:dyDescent="0.25">
      <c r="B56" s="672"/>
      <c r="C56" s="673"/>
      <c r="D56" s="133" t="s">
        <v>211</v>
      </c>
      <c r="E56" s="157"/>
    </row>
    <row r="57" spans="2:5" x14ac:dyDescent="0.25">
      <c r="B57" s="672"/>
      <c r="C57" s="673"/>
      <c r="D57" s="134" t="s">
        <v>212</v>
      </c>
      <c r="E57" s="157"/>
    </row>
    <row r="58" spans="2:5" x14ac:dyDescent="0.25">
      <c r="B58" s="672"/>
      <c r="C58" s="673"/>
      <c r="D58" s="134" t="s">
        <v>213</v>
      </c>
      <c r="E58" s="157"/>
    </row>
    <row r="59" spans="2:5" x14ac:dyDescent="0.25">
      <c r="B59" s="672"/>
      <c r="C59" s="673"/>
      <c r="D59" s="134" t="s">
        <v>214</v>
      </c>
      <c r="E59" s="157"/>
    </row>
    <row r="60" spans="2:5" x14ac:dyDescent="0.25">
      <c r="B60" s="672"/>
      <c r="C60" s="673"/>
      <c r="D60" s="133" t="s">
        <v>215</v>
      </c>
      <c r="E60" s="157"/>
    </row>
    <row r="61" spans="2:5" x14ac:dyDescent="0.25">
      <c r="B61" s="672"/>
      <c r="C61" s="673"/>
      <c r="D61" s="133" t="s">
        <v>216</v>
      </c>
      <c r="E61" s="157"/>
    </row>
    <row r="62" spans="2:5" x14ac:dyDescent="0.25">
      <c r="B62" s="672"/>
      <c r="C62" s="673"/>
      <c r="D62" s="133" t="s">
        <v>217</v>
      </c>
      <c r="E62" s="157"/>
    </row>
    <row r="63" spans="2:5" ht="19.5" thickBot="1" x14ac:dyDescent="0.3">
      <c r="B63" s="674"/>
      <c r="C63" s="675"/>
      <c r="D63" s="135" t="s">
        <v>218</v>
      </c>
      <c r="E63" s="158"/>
    </row>
  </sheetData>
  <sheetProtection algorithmName="SHA-512" hashValue="iVfp+R2H/0gj+ktFBSx8ys3tJ4Rhry5/SZQN9WKciOh4j8ObaUF9uyoQEila+BcfJYWHVx0NDV1edX4Zr1uQ7A==" saltValue="NMSyywsbE/5XkeuNQDLPiA=="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L19" sqref="L19"/>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8" t="s">
        <v>71</v>
      </c>
      <c r="C3" s="459" t="s">
        <v>33</v>
      </c>
      <c r="D3" s="460" t="s">
        <v>202</v>
      </c>
      <c r="G3" s="173" t="s">
        <v>89</v>
      </c>
      <c r="H3" s="174" t="s">
        <v>202</v>
      </c>
    </row>
    <row r="4" spans="2:20" ht="18.75" thickBot="1" x14ac:dyDescent="0.3">
      <c r="B4" s="180">
        <v>1</v>
      </c>
      <c r="C4" s="181"/>
      <c r="D4" s="171">
        <f>COUNTIF(payesh!$E$5:$ED$5,"نام روستا")</f>
        <v>0</v>
      </c>
      <c r="G4" s="175" t="s">
        <v>236</v>
      </c>
      <c r="H4" s="176">
        <f>COUNTIF($D$4:$D$93,"1")</f>
        <v>0</v>
      </c>
      <c r="K4" s="470" t="s">
        <v>71</v>
      </c>
      <c r="L4" s="471" t="s">
        <v>10</v>
      </c>
      <c r="M4" s="472" t="s">
        <v>423</v>
      </c>
      <c r="N4" s="473" t="s">
        <v>424</v>
      </c>
      <c r="Q4" s="470" t="s">
        <v>71</v>
      </c>
      <c r="R4" s="471" t="s">
        <v>219</v>
      </c>
      <c r="S4" s="471" t="s">
        <v>423</v>
      </c>
      <c r="T4" s="473" t="s">
        <v>202</v>
      </c>
    </row>
    <row r="5" spans="2:20" ht="18" x14ac:dyDescent="0.25">
      <c r="B5" s="172">
        <v>2</v>
      </c>
      <c r="C5" s="179"/>
      <c r="D5" s="169">
        <f>COUNTIF(payesh!$E$5:$ED$5,"نام روستا")</f>
        <v>0</v>
      </c>
      <c r="G5" s="161" t="s">
        <v>237</v>
      </c>
      <c r="H5" s="177">
        <f>COUNTIF($D$4:$D$93,"2")</f>
        <v>0</v>
      </c>
      <c r="K5" s="474">
        <v>1</v>
      </c>
      <c r="L5" s="475"/>
      <c r="M5" s="549"/>
      <c r="N5" s="176">
        <f>COUNTIF(payesh!$E$13:$ED$13,"نام")</f>
        <v>0</v>
      </c>
      <c r="Q5" s="474">
        <v>1</v>
      </c>
      <c r="R5" s="475"/>
      <c r="S5" s="549"/>
      <c r="T5" s="176">
        <f>COUNTIF(payesh!$E$11:$ED$11,"نام")</f>
        <v>0</v>
      </c>
    </row>
    <row r="6" spans="2:20" ht="18" x14ac:dyDescent="0.25">
      <c r="B6" s="172">
        <v>3</v>
      </c>
      <c r="C6" s="179"/>
      <c r="D6" s="169">
        <f>COUNTIF(payesh!$E$5:$ED$5,"نام روستا")</f>
        <v>0</v>
      </c>
      <c r="G6" s="161" t="s">
        <v>238</v>
      </c>
      <c r="H6" s="177">
        <f>COUNTIF($D$4:$D$93,"3")</f>
        <v>0</v>
      </c>
      <c r="K6" s="476">
        <v>2</v>
      </c>
      <c r="L6" s="477"/>
      <c r="M6" s="550"/>
      <c r="N6" s="177">
        <f>COUNTIF(payesh!$E$13:$ED$13,"نام")</f>
        <v>0</v>
      </c>
      <c r="Q6" s="476">
        <v>2</v>
      </c>
      <c r="R6" s="477"/>
      <c r="S6" s="550"/>
      <c r="T6" s="177">
        <f>COUNTIF(payesh!$E$11:$ED$11,"نام")</f>
        <v>0</v>
      </c>
    </row>
    <row r="7" spans="2:20" ht="18" x14ac:dyDescent="0.25">
      <c r="B7" s="172">
        <v>4</v>
      </c>
      <c r="C7" s="179"/>
      <c r="D7" s="169">
        <f>COUNTIF(payesh!$E$5:$ED$5,"نام روستا")</f>
        <v>0</v>
      </c>
      <c r="G7" s="161" t="s">
        <v>239</v>
      </c>
      <c r="H7" s="177">
        <f>COUNTIF($D$4:$D$93,"4")</f>
        <v>0</v>
      </c>
      <c r="K7" s="476">
        <v>3</v>
      </c>
      <c r="L7" s="477"/>
      <c r="M7" s="550"/>
      <c r="N7" s="177">
        <f>COUNTIF(payesh!$E$13:$ED$13,"نام")</f>
        <v>0</v>
      </c>
      <c r="Q7" s="476">
        <v>3</v>
      </c>
      <c r="R7" s="477"/>
      <c r="S7" s="550"/>
      <c r="T7" s="177">
        <f>COUNTIF(payesh!$E$11:$ED$11,"نام")</f>
        <v>0</v>
      </c>
    </row>
    <row r="8" spans="2:20" ht="18" x14ac:dyDescent="0.25">
      <c r="B8" s="172">
        <v>5</v>
      </c>
      <c r="C8" s="179"/>
      <c r="D8" s="169">
        <f>COUNTIF(payesh!$E$5:$ED$5,"نام روستا")</f>
        <v>0</v>
      </c>
      <c r="G8" s="161" t="s">
        <v>240</v>
      </c>
      <c r="H8" s="177">
        <f>COUNTIF($D$4:$D$93,"5")</f>
        <v>0</v>
      </c>
      <c r="K8" s="476">
        <v>4</v>
      </c>
      <c r="L8" s="477"/>
      <c r="M8" s="550"/>
      <c r="N8" s="177">
        <f>COUNTIF(payesh!$E$13:$ED$13,"نام")</f>
        <v>0</v>
      </c>
      <c r="Q8" s="476">
        <v>4</v>
      </c>
      <c r="R8" s="477"/>
      <c r="S8" s="550"/>
      <c r="T8" s="177">
        <f>COUNTIF(payesh!$E$11:$ED$11,"نام")</f>
        <v>0</v>
      </c>
    </row>
    <row r="9" spans="2:20" ht="18.75" thickBot="1" x14ac:dyDescent="0.3">
      <c r="B9" s="172">
        <v>6</v>
      </c>
      <c r="C9" s="179"/>
      <c r="D9" s="169">
        <f>COUNTIF(payesh!$E$5:$ED$5,"نام روستا")</f>
        <v>0</v>
      </c>
      <c r="G9" s="161" t="s">
        <v>241</v>
      </c>
      <c r="H9" s="177">
        <f>COUNTIF($D$4:$D$93,"6")</f>
        <v>0</v>
      </c>
      <c r="K9" s="476">
        <v>5</v>
      </c>
      <c r="L9" s="477"/>
      <c r="M9" s="550"/>
      <c r="N9" s="177">
        <f>COUNTIF(payesh!$E$13:$ED$13,"نام")</f>
        <v>0</v>
      </c>
      <c r="Q9" s="478">
        <v>5</v>
      </c>
      <c r="R9" s="479"/>
      <c r="S9" s="551"/>
      <c r="T9" s="178">
        <f>COUNTIF(payesh!$E$11:$ED$11,"نام")</f>
        <v>0</v>
      </c>
    </row>
    <row r="10" spans="2:20" ht="18.75" thickBot="1" x14ac:dyDescent="0.3">
      <c r="B10" s="172">
        <v>7</v>
      </c>
      <c r="C10" s="179"/>
      <c r="D10" s="169">
        <f>COUNTIF(payesh!$E$5:$ED$5,"نام روستا")</f>
        <v>0</v>
      </c>
      <c r="G10" s="161" t="s">
        <v>242</v>
      </c>
      <c r="H10" s="177">
        <f>COUNTIF($D$4:$D$93,"7")</f>
        <v>0</v>
      </c>
      <c r="K10" s="476">
        <v>6</v>
      </c>
      <c r="L10" s="477"/>
      <c r="M10" s="550"/>
      <c r="N10" s="177">
        <f>COUNTIF(payesh!$E$13:$ED$13,"نام")</f>
        <v>0</v>
      </c>
      <c r="Q10" s="707" t="s">
        <v>106</v>
      </c>
      <c r="R10" s="708"/>
      <c r="S10" s="708"/>
      <c r="T10" s="481">
        <f>SUM(T5:T9)</f>
        <v>0</v>
      </c>
    </row>
    <row r="11" spans="2:20" ht="18" x14ac:dyDescent="0.25">
      <c r="B11" s="172">
        <v>8</v>
      </c>
      <c r="C11" s="179"/>
      <c r="D11" s="169">
        <f>COUNTIF(payesh!$E$5:$ED$5,"نام روستا")</f>
        <v>0</v>
      </c>
      <c r="G11" s="161" t="s">
        <v>243</v>
      </c>
      <c r="H11" s="177">
        <f>COUNTIF($D$4:$D$93,"8")</f>
        <v>0</v>
      </c>
      <c r="K11" s="476">
        <v>7</v>
      </c>
      <c r="L11" s="477"/>
      <c r="M11" s="550"/>
      <c r="N11" s="177">
        <f>COUNTIF(payesh!$E$13:$ED$13,"نام")</f>
        <v>0</v>
      </c>
    </row>
    <row r="12" spans="2:20" ht="18.75" thickBot="1" x14ac:dyDescent="0.3">
      <c r="B12" s="172">
        <v>9</v>
      </c>
      <c r="C12" s="179"/>
      <c r="D12" s="169">
        <f>COUNTIF(payesh!$E$5:$ED$5,"نام روستا")</f>
        <v>0</v>
      </c>
      <c r="G12" s="161" t="s">
        <v>244</v>
      </c>
      <c r="H12" s="177">
        <f>COUNTIF($D$4:$D$93,"9")</f>
        <v>0</v>
      </c>
      <c r="K12" s="476">
        <v>8</v>
      </c>
      <c r="L12" s="477"/>
      <c r="M12" s="550"/>
      <c r="N12" s="177">
        <f>COUNTIF(payesh!$E$13:$ED$13,"نام")</f>
        <v>0</v>
      </c>
    </row>
    <row r="13" spans="2:20" ht="18.75" thickBot="1" x14ac:dyDescent="0.3">
      <c r="B13" s="172">
        <v>10</v>
      </c>
      <c r="C13" s="179"/>
      <c r="D13" s="169">
        <f>COUNTIF(payesh!$E$5:$ED$5,"نام روستا")</f>
        <v>0</v>
      </c>
      <c r="G13" s="161" t="s">
        <v>245</v>
      </c>
      <c r="H13" s="177">
        <f>COUNTIF($D$4:$D$93,"10")</f>
        <v>0</v>
      </c>
      <c r="K13" s="476">
        <v>9</v>
      </c>
      <c r="L13" s="477"/>
      <c r="M13" s="550"/>
      <c r="N13" s="177">
        <f>COUNTIF(payesh!$E$13:$ED$13,"نام")</f>
        <v>0</v>
      </c>
      <c r="Q13" s="470" t="s">
        <v>71</v>
      </c>
      <c r="R13" s="471" t="s">
        <v>434</v>
      </c>
      <c r="S13" s="473" t="s">
        <v>202</v>
      </c>
    </row>
    <row r="14" spans="2:20" ht="18" x14ac:dyDescent="0.25">
      <c r="B14" s="172">
        <v>11</v>
      </c>
      <c r="C14" s="179"/>
      <c r="D14" s="169">
        <f>COUNTIF(payesh!$E$5:$ED$5,"نام روستا")</f>
        <v>0</v>
      </c>
      <c r="G14" s="161" t="s">
        <v>246</v>
      </c>
      <c r="H14" s="177">
        <f>COUNTIF($D$4:$D$93,"11")</f>
        <v>0</v>
      </c>
      <c r="K14" s="476">
        <v>10</v>
      </c>
      <c r="L14" s="477"/>
      <c r="M14" s="550"/>
      <c r="N14" s="177">
        <f>COUNTIF(payesh!$E$13:$ED$13,"نام")</f>
        <v>0</v>
      </c>
      <c r="Q14" s="474">
        <v>1</v>
      </c>
      <c r="R14" s="549"/>
      <c r="S14" s="176">
        <f>COUNTIF(payesh!$E$80:$ED$80,"نام")</f>
        <v>0</v>
      </c>
    </row>
    <row r="15" spans="2:20" ht="18" x14ac:dyDescent="0.25">
      <c r="B15" s="172">
        <v>12</v>
      </c>
      <c r="C15" s="179"/>
      <c r="D15" s="169">
        <f>COUNTIF(payesh!$E$5:$ED$5,"نام روستا")</f>
        <v>0</v>
      </c>
      <c r="G15" s="161" t="s">
        <v>247</v>
      </c>
      <c r="H15" s="177">
        <f>COUNTIF($D$4:$D$93,"12")</f>
        <v>0</v>
      </c>
      <c r="K15" s="476">
        <v>11</v>
      </c>
      <c r="L15" s="477"/>
      <c r="M15" s="550"/>
      <c r="N15" s="177">
        <f>COUNTIF(payesh!$E$13:$ED$13,"نام")</f>
        <v>0</v>
      </c>
      <c r="Q15" s="476">
        <v>2</v>
      </c>
      <c r="R15" s="550"/>
      <c r="S15" s="177">
        <f>COUNTIF(payesh!$E$80:$ED$80,"نام")</f>
        <v>0</v>
      </c>
    </row>
    <row r="16" spans="2:20" ht="18" x14ac:dyDescent="0.25">
      <c r="B16" s="172">
        <v>13</v>
      </c>
      <c r="C16" s="179"/>
      <c r="D16" s="169">
        <f>COUNTIF(payesh!$E$5:$ED$5,"نام روستا")</f>
        <v>0</v>
      </c>
      <c r="G16" s="161" t="s">
        <v>248</v>
      </c>
      <c r="H16" s="177">
        <f>COUNTIF($D$4:$D$93,"13")</f>
        <v>0</v>
      </c>
      <c r="K16" s="476">
        <v>12</v>
      </c>
      <c r="L16" s="477"/>
      <c r="M16" s="550"/>
      <c r="N16" s="177">
        <f>COUNTIF(payesh!$E$13:$ED$13,"نام")</f>
        <v>0</v>
      </c>
      <c r="Q16" s="476">
        <v>3</v>
      </c>
      <c r="R16" s="550"/>
      <c r="S16" s="177">
        <f>COUNTIF(payesh!$E$80:$ED$80,"نام")</f>
        <v>0</v>
      </c>
    </row>
    <row r="17" spans="2:19" ht="18" x14ac:dyDescent="0.25">
      <c r="B17" s="172">
        <v>14</v>
      </c>
      <c r="C17" s="179"/>
      <c r="D17" s="169">
        <f>COUNTIF(payesh!$E$5:$ED$5,"نام روستا")</f>
        <v>0</v>
      </c>
      <c r="G17" s="161" t="s">
        <v>249</v>
      </c>
      <c r="H17" s="177">
        <f>COUNTIF($D$4:$D$93,"14")</f>
        <v>0</v>
      </c>
      <c r="K17" s="476">
        <v>13</v>
      </c>
      <c r="L17" s="477"/>
      <c r="M17" s="550"/>
      <c r="N17" s="177">
        <f>COUNTIF(payesh!$E$13:$ED$13,"نام")</f>
        <v>0</v>
      </c>
      <c r="Q17" s="476">
        <v>4</v>
      </c>
      <c r="R17" s="550"/>
      <c r="S17" s="177">
        <f>COUNTIF(payesh!$E$80:$ED$80,"نام")</f>
        <v>0</v>
      </c>
    </row>
    <row r="18" spans="2:19" ht="18.75" thickBot="1" x14ac:dyDescent="0.3">
      <c r="B18" s="172">
        <v>15</v>
      </c>
      <c r="C18" s="179"/>
      <c r="D18" s="169">
        <f>COUNTIF(payesh!$E$5:$ED$5,"نام روستا")</f>
        <v>0</v>
      </c>
      <c r="G18" s="161" t="s">
        <v>250</v>
      </c>
      <c r="H18" s="177">
        <f>COUNTIF($D$4:$D$93,"15")</f>
        <v>0</v>
      </c>
      <c r="K18" s="476">
        <v>14</v>
      </c>
      <c r="L18" s="477"/>
      <c r="M18" s="550"/>
      <c r="N18" s="177">
        <f>COUNTIF(payesh!$E$13:$ED$13,"نام")</f>
        <v>0</v>
      </c>
      <c r="Q18" s="478">
        <v>5</v>
      </c>
      <c r="R18" s="551"/>
      <c r="S18" s="178">
        <f>COUNTIF(payesh!$E$80:$ED$80,"نام")</f>
        <v>0</v>
      </c>
    </row>
    <row r="19" spans="2:19" ht="18.75" thickBot="1" x14ac:dyDescent="0.3">
      <c r="B19" s="172">
        <v>16</v>
      </c>
      <c r="C19" s="179"/>
      <c r="D19" s="169">
        <f>COUNTIF(payesh!$E$5:$ED$5,"نام روستا")</f>
        <v>0</v>
      </c>
      <c r="G19" s="161" t="s">
        <v>251</v>
      </c>
      <c r="H19" s="177">
        <f>COUNTIF($D$4:$D$93,"16")</f>
        <v>0</v>
      </c>
      <c r="K19" s="478">
        <v>15</v>
      </c>
      <c r="L19" s="479"/>
      <c r="M19" s="551"/>
      <c r="N19" s="178">
        <f>COUNTIF(payesh!$E$13:$ED$13,"نام")</f>
        <v>0</v>
      </c>
      <c r="Q19" s="712" t="s">
        <v>106</v>
      </c>
      <c r="R19" s="713"/>
      <c r="S19" s="481">
        <f>SUM(S14:S18)</f>
        <v>0</v>
      </c>
    </row>
    <row r="20" spans="2:19" ht="19.5" thickBot="1" x14ac:dyDescent="0.3">
      <c r="B20" s="172">
        <v>17</v>
      </c>
      <c r="C20" s="179"/>
      <c r="D20" s="169">
        <f>COUNTIF(payesh!$E$5:$ED$5,"نام روستا")</f>
        <v>0</v>
      </c>
      <c r="G20" s="161" t="s">
        <v>252</v>
      </c>
      <c r="H20" s="177">
        <f>COUNTIF($D$4:$D$93,"17")</f>
        <v>0</v>
      </c>
      <c r="K20" s="709" t="s">
        <v>106</v>
      </c>
      <c r="L20" s="710"/>
      <c r="M20" s="711"/>
      <c r="N20" s="480">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61" t="s">
        <v>106</v>
      </c>
      <c r="C94" s="462">
        <f>SUM(D94:D94)</f>
        <v>0</v>
      </c>
      <c r="D94" s="463">
        <f>SUM(D4:D93)</f>
        <v>0</v>
      </c>
    </row>
  </sheetData>
  <sheetProtection algorithmName="SHA-512" hashValue="mCWiX1TklY8glV0euM/pudexrR9h6aufkeTmQ4FL5kmbwNG9GpnTcdhAgynddAajR2w4SXf8uMyw3XBoA44CPw==" saltValue="EinH5A5HmV34uSkZ+dNFYg=="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J15" sqref="J15"/>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4" t="s">
        <v>71</v>
      </c>
      <c r="E4" s="405" t="s">
        <v>222</v>
      </c>
      <c r="F4" s="405" t="s">
        <v>223</v>
      </c>
      <c r="G4" s="405" t="s">
        <v>224</v>
      </c>
      <c r="H4" s="405" t="s">
        <v>225</v>
      </c>
      <c r="I4" s="405" t="s">
        <v>9</v>
      </c>
      <c r="J4" s="405" t="s">
        <v>226</v>
      </c>
      <c r="K4" s="405" t="s">
        <v>0</v>
      </c>
      <c r="L4" s="406" t="str">
        <f>payesh!D19</f>
        <v>نام گروه‌یار</v>
      </c>
      <c r="M4" s="406" t="str">
        <f>payesh!D20</f>
        <v>نام خزانه‌دار</v>
      </c>
      <c r="N4" s="406" t="str">
        <f>payesh!D21</f>
        <v>نام منشی</v>
      </c>
      <c r="O4" s="405" t="s">
        <v>227</v>
      </c>
      <c r="P4" s="405" t="s">
        <v>204</v>
      </c>
      <c r="Q4" s="407" t="s">
        <v>228</v>
      </c>
    </row>
    <row r="5" spans="1:17" ht="18.75" thickBot="1" x14ac:dyDescent="0.45">
      <c r="A5" s="165" t="s">
        <v>230</v>
      </c>
      <c r="B5" s="168">
        <f>COUNTIF(J5:J134,"تشکیل شده")</f>
        <v>0</v>
      </c>
      <c r="D5" s="403">
        <f>SHG!B4</f>
        <v>1</v>
      </c>
      <c r="E5" s="394" t="str">
        <f>SHG!C4</f>
        <v>چهارمحال و بختیاری</v>
      </c>
      <c r="F5" s="385" t="str">
        <f>SHG!D4</f>
        <v>لردگان</v>
      </c>
      <c r="G5" s="385" t="str">
        <f>SHG!E4</f>
        <v>امام آباد</v>
      </c>
      <c r="H5" s="386" t="str">
        <f>payesh!E15</f>
        <v>1393/10/28</v>
      </c>
      <c r="I5" s="385" t="str">
        <f>SHG!F4</f>
        <v>نرگس</v>
      </c>
      <c r="J5" s="387"/>
      <c r="K5" s="385">
        <f>payesh!E22</f>
        <v>15</v>
      </c>
      <c r="L5" s="385" t="str">
        <f>SHG!P4</f>
        <v>نرگس اسماعيلی</v>
      </c>
      <c r="M5" s="385" t="str">
        <f>SHG!Q4</f>
        <v>مریم اسماعیلی</v>
      </c>
      <c r="N5" s="385" t="str">
        <f>SHG!R4</f>
        <v>آمنه بازوار</v>
      </c>
      <c r="O5" s="386">
        <f>SHG!N4</f>
        <v>734852611</v>
      </c>
      <c r="P5" s="385">
        <f>payesh!E62</f>
        <v>23451241</v>
      </c>
      <c r="Q5" s="388">
        <f>payesh!E82</f>
        <v>0</v>
      </c>
    </row>
    <row r="6" spans="1:17" ht="18.75" thickBot="1" x14ac:dyDescent="0.45">
      <c r="A6" s="164" t="s">
        <v>231</v>
      </c>
      <c r="B6" s="167">
        <f>COUNTIF(J5:J134,"اعتبارسنجی شده")</f>
        <v>0</v>
      </c>
      <c r="D6" s="395">
        <f>SHG!B5</f>
        <v>2</v>
      </c>
      <c r="E6" s="397" t="str">
        <f>SHG!C5</f>
        <v>چهارمحال و بختیاری</v>
      </c>
      <c r="F6" s="398" t="str">
        <f>SHG!D5</f>
        <v>لردگان</v>
      </c>
      <c r="G6" s="398" t="str">
        <f>SHG!E5</f>
        <v>امام آباد</v>
      </c>
      <c r="H6" s="399" t="str">
        <f>payesh!F15</f>
        <v>1393/10/28</v>
      </c>
      <c r="I6" s="398" t="str">
        <f>SHG!F5</f>
        <v>ژاله</v>
      </c>
      <c r="J6" s="400"/>
      <c r="K6" s="398">
        <f>payesh!F22</f>
        <v>17</v>
      </c>
      <c r="L6" s="398" t="str">
        <f>SHG!P5</f>
        <v xml:space="preserve">حمیده غریبی </v>
      </c>
      <c r="M6" s="398" t="str">
        <f>SHG!Q5</f>
        <v>اکرم امیری</v>
      </c>
      <c r="N6" s="398" t="str">
        <f>SHG!R5</f>
        <v>زینب ابراهیم محمدی</v>
      </c>
      <c r="O6" s="399">
        <f>SHG!N5</f>
        <v>734845365</v>
      </c>
      <c r="P6" s="398">
        <f>payesh!F62</f>
        <v>35816821</v>
      </c>
      <c r="Q6" s="401">
        <f>payesh!F82</f>
        <v>0</v>
      </c>
    </row>
    <row r="7" spans="1:17" ht="18.75" thickBot="1" x14ac:dyDescent="0.45">
      <c r="A7" s="165" t="s">
        <v>232</v>
      </c>
      <c r="B7" s="168">
        <f>COUNTIF(J5:J134,"مراحل بانکی")</f>
        <v>0</v>
      </c>
      <c r="D7" s="402">
        <f>SHG!B6</f>
        <v>3</v>
      </c>
      <c r="E7" s="396" t="str">
        <f>SHG!C6</f>
        <v>چهارمحال و بختیاری</v>
      </c>
      <c r="F7" s="390" t="str">
        <f>SHG!D6</f>
        <v>لردگان</v>
      </c>
      <c r="G7" s="390" t="str">
        <f>SHG!E6</f>
        <v xml:space="preserve">امام آباد </v>
      </c>
      <c r="H7" s="391" t="str">
        <f>payesh!G15</f>
        <v>1393/10/28</v>
      </c>
      <c r="I7" s="390" t="str">
        <f>SHG!F6</f>
        <v>انصار</v>
      </c>
      <c r="J7" s="392"/>
      <c r="K7" s="390">
        <f>payesh!G22</f>
        <v>18</v>
      </c>
      <c r="L7" s="390" t="str">
        <f>SHG!P6</f>
        <v xml:space="preserve">صديقه اسماعيلی </v>
      </c>
      <c r="M7" s="390" t="str">
        <f>SHG!Q6</f>
        <v>ثريا اميری</v>
      </c>
      <c r="N7" s="390" t="str">
        <f>SHG!R6</f>
        <v>پروين اميری</v>
      </c>
      <c r="O7" s="391">
        <f>SHG!N6</f>
        <v>734852611</v>
      </c>
      <c r="P7" s="390">
        <f>payesh!G62</f>
        <v>-30705680</v>
      </c>
      <c r="Q7" s="393">
        <f>payesh!G82</f>
        <v>0</v>
      </c>
    </row>
    <row r="8" spans="1:17" ht="18.75" thickBot="1" x14ac:dyDescent="0.45">
      <c r="A8" s="164" t="s">
        <v>233</v>
      </c>
      <c r="B8" s="167">
        <f>COUNTIF(J5:J134,"دریافت وام بانکی")</f>
        <v>0</v>
      </c>
      <c r="D8" s="395">
        <f>SHG!B7</f>
        <v>4</v>
      </c>
      <c r="E8" s="397" t="str">
        <f>SHG!C7</f>
        <v>چهارمحال و بختیاری</v>
      </c>
      <c r="F8" s="398" t="str">
        <f>SHG!D7</f>
        <v>لردگان</v>
      </c>
      <c r="G8" s="398" t="str">
        <f>SHG!E7</f>
        <v>جليل آباد</v>
      </c>
      <c r="H8" s="399" t="str">
        <f>payesh!H15</f>
        <v>1393/9/3</v>
      </c>
      <c r="I8" s="398" t="str">
        <f>SHG!F7</f>
        <v>مريم</v>
      </c>
      <c r="J8" s="400"/>
      <c r="K8" s="398">
        <f>payesh!H22</f>
        <v>20</v>
      </c>
      <c r="L8" s="398" t="str">
        <f>SHG!P7</f>
        <v>نسرين جليل</v>
      </c>
      <c r="M8" s="398" t="str">
        <f>SHG!Q7</f>
        <v>فرزانه احمدی</v>
      </c>
      <c r="N8" s="398" t="str">
        <f>SHG!R7</f>
        <v>زينب لطفی</v>
      </c>
      <c r="O8" s="399">
        <f>SHG!N7</f>
        <v>728356519</v>
      </c>
      <c r="P8" s="398">
        <f>payesh!H62</f>
        <v>93870124</v>
      </c>
      <c r="Q8" s="401">
        <f>payesh!H82</f>
        <v>0</v>
      </c>
    </row>
    <row r="9" spans="1:17" ht="18.75" thickBot="1" x14ac:dyDescent="0.45">
      <c r="A9" s="166" t="s">
        <v>106</v>
      </c>
      <c r="B9" s="163">
        <f>SUM(B4:B8)</f>
        <v>0</v>
      </c>
      <c r="D9" s="402">
        <f>SHG!B8</f>
        <v>5</v>
      </c>
      <c r="E9" s="396" t="str">
        <f>SHG!C8</f>
        <v>چهارمحال و بختیاری</v>
      </c>
      <c r="F9" s="390" t="str">
        <f>SHG!D8</f>
        <v>لردگان</v>
      </c>
      <c r="G9" s="390" t="str">
        <f>SHG!E8</f>
        <v>دارجونه</v>
      </c>
      <c r="H9" s="391" t="str">
        <f>payesh!I15</f>
        <v>1393/10/24</v>
      </c>
      <c r="I9" s="390" t="str">
        <f>SHG!F8</f>
        <v xml:space="preserve">ياس </v>
      </c>
      <c r="J9" s="392"/>
      <c r="K9" s="390">
        <f>payesh!I22</f>
        <v>15</v>
      </c>
      <c r="L9" s="390" t="str">
        <f>SHG!P8</f>
        <v>زهرا جلیل</v>
      </c>
      <c r="M9" s="390" t="str">
        <f>SHG!Q8</f>
        <v>گلنوش جلیل</v>
      </c>
      <c r="N9" s="390" t="str">
        <f>SHG!R8</f>
        <v>حمیده جلیل</v>
      </c>
      <c r="O9" s="391">
        <f>SHG!N8</f>
        <v>734449757</v>
      </c>
      <c r="P9" s="390">
        <f>payesh!I62</f>
        <v>39129412</v>
      </c>
      <c r="Q9" s="393">
        <f>payesh!I82</f>
        <v>0</v>
      </c>
    </row>
    <row r="10" spans="1:17" ht="18.75" thickBot="1" x14ac:dyDescent="0.45">
      <c r="D10" s="395">
        <f>SHG!B9</f>
        <v>6</v>
      </c>
      <c r="E10" s="397" t="str">
        <f>SHG!C9</f>
        <v>چهارمحال و بختیاری</v>
      </c>
      <c r="F10" s="398" t="str">
        <f>SHG!D9</f>
        <v>لردگان</v>
      </c>
      <c r="G10" s="398" t="str">
        <f>SHG!E9</f>
        <v>شش بهره</v>
      </c>
      <c r="H10" s="399" t="str">
        <f>payesh!J15</f>
        <v>1393/9/12</v>
      </c>
      <c r="I10" s="398" t="str">
        <f>SHG!F9</f>
        <v>آریا مهر شش بهره</v>
      </c>
      <c r="J10" s="400"/>
      <c r="K10" s="398">
        <f>payesh!J22</f>
        <v>22</v>
      </c>
      <c r="L10" s="398" t="str">
        <f>SHG!P9</f>
        <v>مینا نادری</v>
      </c>
      <c r="M10" s="398" t="str">
        <f>SHG!Q9</f>
        <v>زینب عباسیان</v>
      </c>
      <c r="N10" s="398" t="str">
        <f>SHG!R9</f>
        <v>شیریناز عسکری</v>
      </c>
      <c r="O10" s="399">
        <f>SHG!N9</f>
        <v>728880170</v>
      </c>
      <c r="P10" s="398">
        <f>payesh!J62</f>
        <v>70505712</v>
      </c>
      <c r="Q10" s="401">
        <f>payesh!J82</f>
        <v>0</v>
      </c>
    </row>
    <row r="11" spans="1:17" ht="18.75" thickBot="1" x14ac:dyDescent="0.45">
      <c r="D11" s="402">
        <f>SHG!B10</f>
        <v>7</v>
      </c>
      <c r="E11" s="396" t="str">
        <f>SHG!C10</f>
        <v>چهارمحال و بختیاری</v>
      </c>
      <c r="F11" s="390" t="str">
        <f>SHG!D10</f>
        <v>لردگان</v>
      </c>
      <c r="G11" s="390" t="str">
        <f>SHG!E10</f>
        <v>شش بهره</v>
      </c>
      <c r="H11" s="391" t="str">
        <f>payesh!K15</f>
        <v>1393/9/12</v>
      </c>
      <c r="I11" s="390" t="str">
        <f>SHG!F10</f>
        <v>صداقت</v>
      </c>
      <c r="J11" s="392"/>
      <c r="K11" s="390">
        <f>payesh!K22</f>
        <v>18</v>
      </c>
      <c r="L11" s="390" t="str">
        <f>SHG!P10</f>
        <v>اقدس احمدی</v>
      </c>
      <c r="M11" s="390" t="str">
        <f>SHG!Q10</f>
        <v>سمیرا جلیل</v>
      </c>
      <c r="N11" s="390" t="str">
        <f>SHG!R10</f>
        <v>فرزانه جلیل</v>
      </c>
      <c r="O11" s="391">
        <f>SHG!N10</f>
        <v>728879426</v>
      </c>
      <c r="P11" s="390">
        <f>payesh!K62</f>
        <v>46959971</v>
      </c>
      <c r="Q11" s="393">
        <f>payesh!K82</f>
        <v>0</v>
      </c>
    </row>
    <row r="12" spans="1:17" ht="18.75" thickBot="1" x14ac:dyDescent="0.45">
      <c r="D12" s="395">
        <f>SHG!B11</f>
        <v>8</v>
      </c>
      <c r="E12" s="397" t="str">
        <f>SHG!C11</f>
        <v>چهارمحال و بختیاری</v>
      </c>
      <c r="F12" s="398" t="str">
        <f>SHG!D11</f>
        <v>لردگان</v>
      </c>
      <c r="G12" s="398" t="str">
        <f>SHG!E11</f>
        <v>جوب نسا</v>
      </c>
      <c r="H12" s="399" t="str">
        <f>payesh!L15</f>
        <v>1393/10/28</v>
      </c>
      <c r="I12" s="398" t="str">
        <f>SHG!F11</f>
        <v>محبت</v>
      </c>
      <c r="J12" s="400"/>
      <c r="K12" s="398">
        <f>payesh!L22</f>
        <v>17</v>
      </c>
      <c r="L12" s="398" t="str">
        <f>SHG!P11</f>
        <v xml:space="preserve"> جواد شهبازی</v>
      </c>
      <c r="M12" s="398" t="str">
        <f>SHG!Q11</f>
        <v>زینب محبی</v>
      </c>
      <c r="N12" s="398" t="str">
        <f>SHG!R11</f>
        <v>سکینه عباسی</v>
      </c>
      <c r="O12" s="399">
        <f>SHG!N11</f>
        <v>734949908</v>
      </c>
      <c r="P12" s="398">
        <f>payesh!L62</f>
        <v>33758417</v>
      </c>
      <c r="Q12" s="401">
        <f>payesh!L82</f>
        <v>0</v>
      </c>
    </row>
    <row r="13" spans="1:17" ht="18.75" thickBot="1" x14ac:dyDescent="0.45">
      <c r="D13" s="402">
        <f>SHG!B12</f>
        <v>9</v>
      </c>
      <c r="E13" s="396" t="str">
        <f>SHG!C12</f>
        <v>چهارمحال و بختیاری</v>
      </c>
      <c r="F13" s="390" t="str">
        <f>SHG!D12</f>
        <v>لردگان</v>
      </c>
      <c r="G13" s="390" t="str">
        <f>SHG!E12</f>
        <v>تنگ کلوره</v>
      </c>
      <c r="H13" s="391" t="str">
        <f>payesh!M15</f>
        <v>1393/11/6</v>
      </c>
      <c r="I13" s="390" t="str">
        <f>SHG!F12</f>
        <v>دریا</v>
      </c>
      <c r="J13" s="392"/>
      <c r="K13" s="390">
        <f>payesh!M22</f>
        <v>18</v>
      </c>
      <c r="L13" s="390" t="str">
        <f>SHG!P12</f>
        <v>سکینه کریمی</v>
      </c>
      <c r="M13" s="390" t="str">
        <f>SHG!Q12</f>
        <v>کلثوم شهبازی</v>
      </c>
      <c r="N13" s="390" t="str">
        <f>SHG!R12</f>
        <v>راضیه صادقی</v>
      </c>
      <c r="O13" s="391">
        <f>SHG!N12</f>
        <v>735773500</v>
      </c>
      <c r="P13" s="390">
        <f>payesh!M62</f>
        <v>50971000</v>
      </c>
      <c r="Q13" s="393">
        <f>payesh!M82</f>
        <v>0</v>
      </c>
    </row>
    <row r="14" spans="1:17" ht="18.75" thickBot="1" x14ac:dyDescent="0.45">
      <c r="D14" s="395">
        <f>SHG!B13</f>
        <v>10</v>
      </c>
      <c r="E14" s="397" t="str">
        <f>SHG!C13</f>
        <v>چهارمحال و بختیاری</v>
      </c>
      <c r="F14" s="398" t="str">
        <f>SHG!D13</f>
        <v>لردگان</v>
      </c>
      <c r="G14" s="398" t="str">
        <f>SHG!E13</f>
        <v>کرف</v>
      </c>
      <c r="H14" s="399" t="str">
        <f>payesh!N15</f>
        <v>1393/10/28</v>
      </c>
      <c r="I14" s="398" t="str">
        <f>SHG!F13</f>
        <v>شقایق</v>
      </c>
      <c r="J14" s="400"/>
      <c r="K14" s="398">
        <f>payesh!N22</f>
        <v>15</v>
      </c>
      <c r="L14" s="398" t="str">
        <f>SHG!P13</f>
        <v xml:space="preserve">زینب جلیل </v>
      </c>
      <c r="M14" s="398" t="str">
        <f>SHG!Q13</f>
        <v>صدیقه جلیل</v>
      </c>
      <c r="N14" s="398" t="str">
        <f>SHG!R13</f>
        <v>شیرین جلیل</v>
      </c>
      <c r="O14" s="399">
        <f>SHG!N13</f>
        <v>734945518</v>
      </c>
      <c r="P14" s="398">
        <f>payesh!N62</f>
        <v>229065284</v>
      </c>
      <c r="Q14" s="401">
        <f>payesh!N82</f>
        <v>0</v>
      </c>
    </row>
    <row r="15" spans="1:17" ht="18.75" thickBot="1" x14ac:dyDescent="0.45">
      <c r="D15" s="402">
        <f>SHG!B14</f>
        <v>11</v>
      </c>
      <c r="E15" s="396" t="str">
        <f>SHG!C14</f>
        <v>چهارمحال و بختیاری</v>
      </c>
      <c r="F15" s="390" t="str">
        <f>SHG!D14</f>
        <v>لردگان</v>
      </c>
      <c r="G15" s="390" t="str">
        <f>SHG!E14</f>
        <v>دهنومیلاس</v>
      </c>
      <c r="H15" s="391" t="str">
        <f>payesh!O15</f>
        <v>1393/9/10</v>
      </c>
      <c r="I15" s="390" t="str">
        <f>SHG!F14</f>
        <v>سوگند</v>
      </c>
      <c r="J15" s="392"/>
      <c r="K15" s="390">
        <f>payesh!O22</f>
        <v>14</v>
      </c>
      <c r="L15" s="390" t="str">
        <f>SHG!P14</f>
        <v xml:space="preserve">مرضیه امیری </v>
      </c>
      <c r="M15" s="390" t="str">
        <f>SHG!Q14</f>
        <v>اسیه امیری</v>
      </c>
      <c r="N15" s="390" t="str">
        <f>SHG!R14</f>
        <v>سمیه امیری</v>
      </c>
      <c r="O15" s="391">
        <f>SHG!N14</f>
        <v>728643901</v>
      </c>
      <c r="P15" s="390">
        <f>payesh!O62</f>
        <v>28916428</v>
      </c>
      <c r="Q15" s="393">
        <f>payesh!O82</f>
        <v>0</v>
      </c>
    </row>
    <row r="16" spans="1:17" ht="18.75" thickBot="1" x14ac:dyDescent="0.45">
      <c r="D16" s="395">
        <f>SHG!B15</f>
        <v>12</v>
      </c>
      <c r="E16" s="397" t="str">
        <f>SHG!C15</f>
        <v>چهارمحال و بختیاری</v>
      </c>
      <c r="F16" s="398" t="str">
        <f>SHG!D15</f>
        <v>لردگان</v>
      </c>
      <c r="G16" s="398" t="str">
        <f>SHG!E15</f>
        <v>کرف</v>
      </c>
      <c r="H16" s="399" t="str">
        <f>payesh!P15</f>
        <v>1393/9/30</v>
      </c>
      <c r="I16" s="398" t="str">
        <f>SHG!F15</f>
        <v>ياسمن</v>
      </c>
      <c r="J16" s="400"/>
      <c r="K16" s="398">
        <f>payesh!P22</f>
        <v>18</v>
      </c>
      <c r="L16" s="398" t="str">
        <f>SHG!P15</f>
        <v>پریوش طهماسبی</v>
      </c>
      <c r="M16" s="398" t="str">
        <f>SHG!Q15</f>
        <v xml:space="preserve">سکينه جليل مصير </v>
      </c>
      <c r="N16" s="398" t="str">
        <f>SHG!R15</f>
        <v>افسانه طهماسبی</v>
      </c>
      <c r="O16" s="399">
        <f>SHG!N15</f>
        <v>728525364</v>
      </c>
      <c r="P16" s="398">
        <f>payesh!P62</f>
        <v>21150132</v>
      </c>
      <c r="Q16" s="401">
        <f>payesh!P82</f>
        <v>0</v>
      </c>
    </row>
    <row r="17" spans="4:17" ht="18.75" thickBot="1" x14ac:dyDescent="0.45">
      <c r="D17" s="402">
        <f>SHG!B16</f>
        <v>13</v>
      </c>
      <c r="E17" s="396" t="str">
        <f>SHG!C16</f>
        <v>چهارمحال و بختیاری</v>
      </c>
      <c r="F17" s="390" t="str">
        <f>SHG!D16</f>
        <v>لردگان</v>
      </c>
      <c r="G17" s="390" t="str">
        <f>SHG!E16</f>
        <v>دهنو میلاس</v>
      </c>
      <c r="H17" s="391" t="str">
        <f>payesh!Q15</f>
        <v>1393/10/30</v>
      </c>
      <c r="I17" s="390" t="str">
        <f>SHG!F16</f>
        <v>یسنا</v>
      </c>
      <c r="J17" s="392"/>
      <c r="K17" s="390">
        <f>payesh!Q22</f>
        <v>16</v>
      </c>
      <c r="L17" s="390" t="str">
        <f>SHG!P16</f>
        <v>فاطمه امیری</v>
      </c>
      <c r="M17" s="390" t="str">
        <f>SHG!Q16</f>
        <v>زهرا امیری</v>
      </c>
      <c r="N17" s="390" t="str">
        <f>SHG!R16</f>
        <v>فاطمه غریبی</v>
      </c>
      <c r="O17" s="391">
        <f>SHG!N16</f>
        <v>735158734</v>
      </c>
      <c r="P17" s="390">
        <f>payesh!Q62</f>
        <v>41481314</v>
      </c>
      <c r="Q17" s="393">
        <f>payesh!Q82</f>
        <v>0</v>
      </c>
    </row>
    <row r="18" spans="4:17" ht="18.75" thickBot="1" x14ac:dyDescent="0.45">
      <c r="D18" s="395">
        <f>SHG!B17</f>
        <v>14</v>
      </c>
      <c r="E18" s="397" t="str">
        <f>SHG!C17</f>
        <v>چهارمحال و بختیاری</v>
      </c>
      <c r="F18" s="398" t="str">
        <f>SHG!D17</f>
        <v>لردگان</v>
      </c>
      <c r="G18" s="398" t="str">
        <f>SHG!E17</f>
        <v>برآفتاب</v>
      </c>
      <c r="H18" s="399" t="str">
        <f>payesh!R15</f>
        <v>1393/11/1</v>
      </c>
      <c r="I18" s="398" t="str">
        <f>SHG!F17</f>
        <v>آریامهر</v>
      </c>
      <c r="J18" s="400"/>
      <c r="K18" s="398">
        <f>payesh!R22</f>
        <v>23</v>
      </c>
      <c r="L18" s="398" t="str">
        <f>SHG!P17</f>
        <v>مدينه قندی</v>
      </c>
      <c r="M18" s="398" t="str">
        <f>SHG!Q17</f>
        <v>صديقه احمدی</v>
      </c>
      <c r="N18" s="398" t="str">
        <f>SHG!R17</f>
        <v>شادی ويسی</v>
      </c>
      <c r="O18" s="399">
        <f>SHG!N17</f>
        <v>735777651</v>
      </c>
      <c r="P18" s="398">
        <f>payesh!R62</f>
        <v>46554943</v>
      </c>
      <c r="Q18" s="401">
        <f>payesh!R82</f>
        <v>0</v>
      </c>
    </row>
    <row r="19" spans="4:17" ht="18.75" thickBot="1" x14ac:dyDescent="0.45">
      <c r="D19" s="402">
        <f>SHG!B18</f>
        <v>15</v>
      </c>
      <c r="E19" s="396" t="str">
        <f>SHG!C18</f>
        <v>چهارمحال و بختیاری</v>
      </c>
      <c r="F19" s="390" t="str">
        <f>SHG!D18</f>
        <v>لردگان</v>
      </c>
      <c r="G19" s="390" t="str">
        <f>SHG!E18</f>
        <v>دهنومیلاس</v>
      </c>
      <c r="H19" s="391" t="str">
        <f>payesh!S15</f>
        <v>1393/11/1</v>
      </c>
      <c r="I19" s="390" t="str">
        <f>SHG!F18</f>
        <v>ثنا</v>
      </c>
      <c r="J19" s="392"/>
      <c r="K19" s="390">
        <f>payesh!S22</f>
        <v>16</v>
      </c>
      <c r="L19" s="390" t="str">
        <f>SHG!P18</f>
        <v>سهیلا امیری</v>
      </c>
      <c r="M19" s="390" t="str">
        <f>SHG!Q18</f>
        <v>عذرا امیری</v>
      </c>
      <c r="N19" s="390" t="str">
        <f>SHG!R18</f>
        <v>شادی امیری</v>
      </c>
      <c r="O19" s="391">
        <f>SHG!N18</f>
        <v>735321452</v>
      </c>
      <c r="P19" s="390">
        <f>payesh!S62</f>
        <v>33073184</v>
      </c>
      <c r="Q19" s="393">
        <f>payesh!S82</f>
        <v>0</v>
      </c>
    </row>
    <row r="20" spans="4:17" ht="18.75" thickBot="1" x14ac:dyDescent="0.45">
      <c r="D20" s="395">
        <f>SHG!B19</f>
        <v>16</v>
      </c>
      <c r="E20" s="397" t="str">
        <f>SHG!C19</f>
        <v>چهارمحال و بختیاری</v>
      </c>
      <c r="F20" s="398" t="str">
        <f>SHG!D19</f>
        <v>لردگان</v>
      </c>
      <c r="G20" s="398" t="str">
        <f>SHG!E19</f>
        <v>شهريار</v>
      </c>
      <c r="H20" s="399" t="str">
        <f>payesh!T15</f>
        <v>1393/11/28</v>
      </c>
      <c r="I20" s="398" t="str">
        <f>SHG!F19</f>
        <v>صداقت</v>
      </c>
      <c r="J20" s="400"/>
      <c r="K20" s="398">
        <f>payesh!T22</f>
        <v>15</v>
      </c>
      <c r="L20" s="398" t="str">
        <f>SHG!P19</f>
        <v>فريبارنجبر</v>
      </c>
      <c r="M20" s="398" t="str">
        <f>SHG!Q19</f>
        <v>ندارستمی</v>
      </c>
      <c r="N20" s="398" t="str">
        <f>SHG!R19</f>
        <v>رضوان رستمی</v>
      </c>
      <c r="O20" s="399">
        <f>SHG!N19</f>
        <v>739839355</v>
      </c>
      <c r="P20" s="398">
        <f>payesh!T62</f>
        <v>27393431</v>
      </c>
      <c r="Q20" s="401">
        <f>payesh!T82</f>
        <v>0</v>
      </c>
    </row>
    <row r="21" spans="4:17" ht="18.75" thickBot="1" x14ac:dyDescent="0.45">
      <c r="D21" s="402">
        <f>SHG!B20</f>
        <v>17</v>
      </c>
      <c r="E21" s="396" t="str">
        <f>SHG!C20</f>
        <v>چهارمحال و بختیاری</v>
      </c>
      <c r="F21" s="390" t="str">
        <f>SHG!D20</f>
        <v>لردگان</v>
      </c>
      <c r="G21" s="390" t="str">
        <f>SHG!E20</f>
        <v>شهریار</v>
      </c>
      <c r="H21" s="391" t="str">
        <f>payesh!U15</f>
        <v>1394/8/21</v>
      </c>
      <c r="I21" s="390" t="str">
        <f>SHG!F20</f>
        <v>ریحانه</v>
      </c>
      <c r="J21" s="392"/>
      <c r="K21" s="390">
        <f>payesh!U22</f>
        <v>15</v>
      </c>
      <c r="L21" s="390" t="str">
        <f>SHG!P20</f>
        <v>سودابه منصوریان</v>
      </c>
      <c r="M21" s="390" t="str">
        <f>SHG!Q20</f>
        <v>فتانه قنبری</v>
      </c>
      <c r="N21" s="390" t="str">
        <f>SHG!R20</f>
        <v>رضوان حسین پور</v>
      </c>
      <c r="O21" s="391">
        <f>SHG!N20</f>
        <v>766226472</v>
      </c>
      <c r="P21" s="390">
        <f>payesh!U62</f>
        <v>16514045</v>
      </c>
      <c r="Q21" s="393">
        <f>payesh!U82</f>
        <v>0</v>
      </c>
    </row>
    <row r="22" spans="4:17" ht="18.75" thickBot="1" x14ac:dyDescent="0.45">
      <c r="D22" s="395">
        <f>SHG!B21</f>
        <v>18</v>
      </c>
      <c r="E22" s="397">
        <f>SHG!C21</f>
        <v>0</v>
      </c>
      <c r="F22" s="398">
        <f>SHG!D21</f>
        <v>0</v>
      </c>
      <c r="G22" s="398">
        <f>SHG!E21</f>
        <v>0</v>
      </c>
      <c r="H22" s="399">
        <f>payesh!V15</f>
        <v>0</v>
      </c>
      <c r="I22" s="398">
        <f>SHG!F21</f>
        <v>0</v>
      </c>
      <c r="J22" s="400"/>
      <c r="K22" s="398">
        <f>payesh!V22</f>
        <v>0</v>
      </c>
      <c r="L22" s="398">
        <f>SHG!P21</f>
        <v>0</v>
      </c>
      <c r="M22" s="398">
        <f>SHG!Q21</f>
        <v>0</v>
      </c>
      <c r="N22" s="398">
        <f>SHG!R21</f>
        <v>0</v>
      </c>
      <c r="O22" s="399">
        <f>SHG!N21</f>
        <v>0</v>
      </c>
      <c r="P22" s="398">
        <f>payesh!V62</f>
        <v>0</v>
      </c>
      <c r="Q22" s="401">
        <f>payesh!V82</f>
        <v>0</v>
      </c>
    </row>
    <row r="23" spans="4:17" ht="18.75" thickBot="1" x14ac:dyDescent="0.45">
      <c r="D23" s="402">
        <f>SHG!B22</f>
        <v>19</v>
      </c>
      <c r="E23" s="396">
        <f>SHG!C22</f>
        <v>0</v>
      </c>
      <c r="F23" s="390">
        <f>SHG!D22</f>
        <v>0</v>
      </c>
      <c r="G23" s="390">
        <f>SHG!E22</f>
        <v>0</v>
      </c>
      <c r="H23" s="391">
        <f>payesh!W15</f>
        <v>0</v>
      </c>
      <c r="I23" s="390">
        <f>SHG!F22</f>
        <v>0</v>
      </c>
      <c r="J23" s="392"/>
      <c r="K23" s="390">
        <f>payesh!W22</f>
        <v>0</v>
      </c>
      <c r="L23" s="390">
        <f>SHG!P22</f>
        <v>0</v>
      </c>
      <c r="M23" s="390">
        <f>SHG!Q22</f>
        <v>0</v>
      </c>
      <c r="N23" s="390">
        <f>SHG!R22</f>
        <v>0</v>
      </c>
      <c r="O23" s="391">
        <f>SHG!N22</f>
        <v>0</v>
      </c>
      <c r="P23" s="390">
        <f>payesh!W62</f>
        <v>0</v>
      </c>
      <c r="Q23" s="393">
        <f>payesh!W82</f>
        <v>0</v>
      </c>
    </row>
    <row r="24" spans="4:17" ht="18.75" thickBot="1" x14ac:dyDescent="0.45">
      <c r="D24" s="395">
        <f>SHG!B23</f>
        <v>20</v>
      </c>
      <c r="E24" s="397">
        <f>SHG!C23</f>
        <v>0</v>
      </c>
      <c r="F24" s="398">
        <f>SHG!D23</f>
        <v>0</v>
      </c>
      <c r="G24" s="398">
        <f>SHG!E23</f>
        <v>0</v>
      </c>
      <c r="H24" s="399">
        <f>payesh!X15</f>
        <v>0</v>
      </c>
      <c r="I24" s="398">
        <f>SHG!F23</f>
        <v>0</v>
      </c>
      <c r="J24" s="400"/>
      <c r="K24" s="398">
        <f>payesh!X22</f>
        <v>0</v>
      </c>
      <c r="L24" s="398">
        <f>SHG!P23</f>
        <v>0</v>
      </c>
      <c r="M24" s="398">
        <f>SHG!Q23</f>
        <v>0</v>
      </c>
      <c r="N24" s="398">
        <f>SHG!R23</f>
        <v>0</v>
      </c>
      <c r="O24" s="399">
        <f>SHG!N23</f>
        <v>0</v>
      </c>
      <c r="P24" s="398">
        <f>payesh!X62</f>
        <v>0</v>
      </c>
      <c r="Q24" s="401">
        <f>payesh!X82</f>
        <v>0</v>
      </c>
    </row>
    <row r="25" spans="4:17" ht="18.75" thickBot="1" x14ac:dyDescent="0.45">
      <c r="D25" s="402">
        <f>SHG!B24</f>
        <v>21</v>
      </c>
      <c r="E25" s="396">
        <f>SHG!C24</f>
        <v>0</v>
      </c>
      <c r="F25" s="390">
        <f>SHG!D24</f>
        <v>0</v>
      </c>
      <c r="G25" s="390">
        <f>SHG!E24</f>
        <v>0</v>
      </c>
      <c r="H25" s="391">
        <f>payesh!Y15</f>
        <v>0</v>
      </c>
      <c r="I25" s="390">
        <f>SHG!F24</f>
        <v>0</v>
      </c>
      <c r="J25" s="392"/>
      <c r="K25" s="390">
        <f>payesh!Y22</f>
        <v>0</v>
      </c>
      <c r="L25" s="390">
        <f>SHG!P24</f>
        <v>0</v>
      </c>
      <c r="M25" s="390">
        <f>SHG!Q24</f>
        <v>0</v>
      </c>
      <c r="N25" s="390">
        <f>SHG!R24</f>
        <v>0</v>
      </c>
      <c r="O25" s="391">
        <f>SHG!N24</f>
        <v>0</v>
      </c>
      <c r="P25" s="390">
        <f>payesh!Y62</f>
        <v>0</v>
      </c>
      <c r="Q25" s="393">
        <f>payesh!Y82</f>
        <v>0</v>
      </c>
    </row>
    <row r="26" spans="4:17" ht="18.75" thickBot="1" x14ac:dyDescent="0.45">
      <c r="D26" s="395">
        <f>SHG!B25</f>
        <v>22</v>
      </c>
      <c r="E26" s="397">
        <f>SHG!C25</f>
        <v>0</v>
      </c>
      <c r="F26" s="398">
        <f>SHG!D25</f>
        <v>0</v>
      </c>
      <c r="G26" s="398">
        <f>SHG!E25</f>
        <v>0</v>
      </c>
      <c r="H26" s="399">
        <f>payesh!Z15</f>
        <v>0</v>
      </c>
      <c r="I26" s="398">
        <f>SHG!F25</f>
        <v>0</v>
      </c>
      <c r="J26" s="400"/>
      <c r="K26" s="398">
        <f>payesh!Z22</f>
        <v>0</v>
      </c>
      <c r="L26" s="398">
        <f>SHG!P25</f>
        <v>0</v>
      </c>
      <c r="M26" s="398">
        <f>SHG!Q25</f>
        <v>0</v>
      </c>
      <c r="N26" s="398">
        <f>SHG!R25</f>
        <v>0</v>
      </c>
      <c r="O26" s="399">
        <f>SHG!N25</f>
        <v>0</v>
      </c>
      <c r="P26" s="398">
        <f>payesh!Z62</f>
        <v>0</v>
      </c>
      <c r="Q26" s="401">
        <f>payesh!Z82</f>
        <v>0</v>
      </c>
    </row>
    <row r="27" spans="4:17" ht="18.75" thickBot="1" x14ac:dyDescent="0.45">
      <c r="D27" s="402">
        <f>SHG!B26</f>
        <v>23</v>
      </c>
      <c r="E27" s="396">
        <f>SHG!C26</f>
        <v>0</v>
      </c>
      <c r="F27" s="390">
        <f>SHG!D26</f>
        <v>0</v>
      </c>
      <c r="G27" s="390">
        <f>SHG!E26</f>
        <v>0</v>
      </c>
      <c r="H27" s="391">
        <f>payesh!AA15</f>
        <v>0</v>
      </c>
      <c r="I27" s="390">
        <f>SHG!F26</f>
        <v>0</v>
      </c>
      <c r="J27" s="392"/>
      <c r="K27" s="390">
        <f>payesh!AA22</f>
        <v>0</v>
      </c>
      <c r="L27" s="390">
        <f>SHG!P26</f>
        <v>0</v>
      </c>
      <c r="M27" s="390">
        <f>SHG!Q26</f>
        <v>0</v>
      </c>
      <c r="N27" s="390">
        <f>SHG!R26</f>
        <v>0</v>
      </c>
      <c r="O27" s="391">
        <f>SHG!N26</f>
        <v>0</v>
      </c>
      <c r="P27" s="390">
        <f>payesh!AA62</f>
        <v>0</v>
      </c>
      <c r="Q27" s="393">
        <f>payesh!AA82</f>
        <v>0</v>
      </c>
    </row>
    <row r="28" spans="4:17" ht="18.75" thickBot="1" x14ac:dyDescent="0.45">
      <c r="D28" s="395">
        <f>SHG!B27</f>
        <v>24</v>
      </c>
      <c r="E28" s="397">
        <f>SHG!C27</f>
        <v>0</v>
      </c>
      <c r="F28" s="398">
        <f>SHG!D27</f>
        <v>0</v>
      </c>
      <c r="G28" s="398">
        <f>SHG!E27</f>
        <v>0</v>
      </c>
      <c r="H28" s="399">
        <f>payesh!AB15</f>
        <v>0</v>
      </c>
      <c r="I28" s="398">
        <f>SHG!F27</f>
        <v>0</v>
      </c>
      <c r="J28" s="400"/>
      <c r="K28" s="398">
        <f>payesh!AB22</f>
        <v>0</v>
      </c>
      <c r="L28" s="398">
        <f>SHG!P27</f>
        <v>0</v>
      </c>
      <c r="M28" s="398">
        <f>SHG!Q27</f>
        <v>0</v>
      </c>
      <c r="N28" s="398">
        <f>SHG!R27</f>
        <v>0</v>
      </c>
      <c r="O28" s="399">
        <f>SHG!N27</f>
        <v>0</v>
      </c>
      <c r="P28" s="398">
        <f>payesh!AB62</f>
        <v>0</v>
      </c>
      <c r="Q28" s="401">
        <f>payesh!AB82</f>
        <v>0</v>
      </c>
    </row>
    <row r="29" spans="4:17" ht="18.75" thickBot="1" x14ac:dyDescent="0.45">
      <c r="D29" s="402">
        <f>SHG!B28</f>
        <v>25</v>
      </c>
      <c r="E29" s="396">
        <f>SHG!C28</f>
        <v>0</v>
      </c>
      <c r="F29" s="390">
        <f>SHG!D28</f>
        <v>0</v>
      </c>
      <c r="G29" s="390">
        <f>SHG!E28</f>
        <v>0</v>
      </c>
      <c r="H29" s="391">
        <f>payesh!AC15</f>
        <v>0</v>
      </c>
      <c r="I29" s="390">
        <f>SHG!F28</f>
        <v>0</v>
      </c>
      <c r="J29" s="392"/>
      <c r="K29" s="390">
        <f>payesh!AC22</f>
        <v>0</v>
      </c>
      <c r="L29" s="390">
        <f>SHG!P28</f>
        <v>0</v>
      </c>
      <c r="M29" s="390">
        <f>SHG!Q28</f>
        <v>0</v>
      </c>
      <c r="N29" s="390">
        <f>SHG!R28</f>
        <v>0</v>
      </c>
      <c r="O29" s="391">
        <f>SHG!N28</f>
        <v>0</v>
      </c>
      <c r="P29" s="390">
        <f>payesh!AC62</f>
        <v>0</v>
      </c>
      <c r="Q29" s="393">
        <f>payesh!AC82</f>
        <v>0</v>
      </c>
    </row>
    <row r="30" spans="4:17" ht="18.75" thickBot="1" x14ac:dyDescent="0.45">
      <c r="D30" s="395">
        <f>SHG!B29</f>
        <v>26</v>
      </c>
      <c r="E30" s="397">
        <f>SHG!C29</f>
        <v>0</v>
      </c>
      <c r="F30" s="398">
        <f>SHG!D29</f>
        <v>0</v>
      </c>
      <c r="G30" s="398">
        <f>SHG!E29</f>
        <v>0</v>
      </c>
      <c r="H30" s="399">
        <f>payesh!AD15</f>
        <v>0</v>
      </c>
      <c r="I30" s="398">
        <f>SHG!F29</f>
        <v>0</v>
      </c>
      <c r="J30" s="400"/>
      <c r="K30" s="398">
        <f>payesh!AD22</f>
        <v>0</v>
      </c>
      <c r="L30" s="398">
        <f>SHG!P29</f>
        <v>0</v>
      </c>
      <c r="M30" s="398">
        <f>SHG!Q29</f>
        <v>0</v>
      </c>
      <c r="N30" s="398">
        <f>SHG!R29</f>
        <v>0</v>
      </c>
      <c r="O30" s="399">
        <f>SHG!N29</f>
        <v>0</v>
      </c>
      <c r="P30" s="398">
        <f>payesh!AD62</f>
        <v>0</v>
      </c>
      <c r="Q30" s="401">
        <f>payesh!AD82</f>
        <v>0</v>
      </c>
    </row>
    <row r="31" spans="4:17" ht="18.75" thickBot="1" x14ac:dyDescent="0.45">
      <c r="D31" s="402">
        <f>SHG!B30</f>
        <v>27</v>
      </c>
      <c r="E31" s="396">
        <f>SHG!C30</f>
        <v>0</v>
      </c>
      <c r="F31" s="390">
        <f>SHG!D30</f>
        <v>0</v>
      </c>
      <c r="G31" s="390">
        <f>SHG!E30</f>
        <v>0</v>
      </c>
      <c r="H31" s="391">
        <f>payesh!AE15</f>
        <v>0</v>
      </c>
      <c r="I31" s="390">
        <f>SHG!F30</f>
        <v>0</v>
      </c>
      <c r="J31" s="392"/>
      <c r="K31" s="390">
        <f>payesh!AE22</f>
        <v>0</v>
      </c>
      <c r="L31" s="390">
        <f>SHG!P30</f>
        <v>0</v>
      </c>
      <c r="M31" s="390">
        <f>SHG!Q30</f>
        <v>0</v>
      </c>
      <c r="N31" s="390">
        <f>SHG!R30</f>
        <v>0</v>
      </c>
      <c r="O31" s="391">
        <f>SHG!N30</f>
        <v>0</v>
      </c>
      <c r="P31" s="390">
        <f>payesh!AE62</f>
        <v>0</v>
      </c>
      <c r="Q31" s="393">
        <f>payesh!AE82</f>
        <v>0</v>
      </c>
    </row>
    <row r="32" spans="4:17" ht="18.75" thickBot="1" x14ac:dyDescent="0.45">
      <c r="D32" s="395">
        <f>SHG!B31</f>
        <v>28</v>
      </c>
      <c r="E32" s="397">
        <f>SHG!C31</f>
        <v>0</v>
      </c>
      <c r="F32" s="398">
        <f>SHG!D31</f>
        <v>0</v>
      </c>
      <c r="G32" s="398">
        <f>SHG!E31</f>
        <v>0</v>
      </c>
      <c r="H32" s="399">
        <f>payesh!AF15</f>
        <v>0</v>
      </c>
      <c r="I32" s="398">
        <f>SHG!F31</f>
        <v>0</v>
      </c>
      <c r="J32" s="400"/>
      <c r="K32" s="398">
        <f>payesh!AF22</f>
        <v>0</v>
      </c>
      <c r="L32" s="398">
        <f>SHG!P31</f>
        <v>0</v>
      </c>
      <c r="M32" s="398">
        <f>SHG!Q31</f>
        <v>0</v>
      </c>
      <c r="N32" s="398">
        <f>SHG!R31</f>
        <v>0</v>
      </c>
      <c r="O32" s="399">
        <f>SHG!N31</f>
        <v>0</v>
      </c>
      <c r="P32" s="398">
        <f>payesh!AF62</f>
        <v>0</v>
      </c>
      <c r="Q32" s="401">
        <f>payesh!AF82</f>
        <v>0</v>
      </c>
    </row>
    <row r="33" spans="4:17" ht="18.75" thickBot="1" x14ac:dyDescent="0.45">
      <c r="D33" s="402">
        <f>SHG!B32</f>
        <v>29</v>
      </c>
      <c r="E33" s="396">
        <f>SHG!C32</f>
        <v>0</v>
      </c>
      <c r="F33" s="390">
        <f>SHG!D32</f>
        <v>0</v>
      </c>
      <c r="G33" s="390">
        <f>SHG!E32</f>
        <v>0</v>
      </c>
      <c r="H33" s="391">
        <f>payesh!AG15</f>
        <v>0</v>
      </c>
      <c r="I33" s="390">
        <f>SHG!F32</f>
        <v>0</v>
      </c>
      <c r="J33" s="392"/>
      <c r="K33" s="390">
        <f>payesh!AG22</f>
        <v>0</v>
      </c>
      <c r="L33" s="390">
        <f>SHG!P32</f>
        <v>0</v>
      </c>
      <c r="M33" s="390">
        <f>SHG!Q32</f>
        <v>0</v>
      </c>
      <c r="N33" s="390">
        <f>SHG!R32</f>
        <v>0</v>
      </c>
      <c r="O33" s="391">
        <f>SHG!N32</f>
        <v>0</v>
      </c>
      <c r="P33" s="390">
        <f>payesh!AG62</f>
        <v>0</v>
      </c>
      <c r="Q33" s="393">
        <f>payesh!AG82</f>
        <v>0</v>
      </c>
    </row>
    <row r="34" spans="4:17" ht="18.75" thickBot="1" x14ac:dyDescent="0.45">
      <c r="D34" s="395">
        <f>SHG!B33</f>
        <v>30</v>
      </c>
      <c r="E34" s="397">
        <f>SHG!C33</f>
        <v>0</v>
      </c>
      <c r="F34" s="398">
        <f>SHG!D33</f>
        <v>0</v>
      </c>
      <c r="G34" s="398">
        <f>SHG!E33</f>
        <v>0</v>
      </c>
      <c r="H34" s="399">
        <f>payesh!AH15</f>
        <v>0</v>
      </c>
      <c r="I34" s="398">
        <f>SHG!F33</f>
        <v>0</v>
      </c>
      <c r="J34" s="400"/>
      <c r="K34" s="398">
        <f>payesh!AH22</f>
        <v>0</v>
      </c>
      <c r="L34" s="398">
        <f>SHG!P33</f>
        <v>0</v>
      </c>
      <c r="M34" s="398">
        <f>SHG!Q33</f>
        <v>0</v>
      </c>
      <c r="N34" s="398">
        <f>SHG!R33</f>
        <v>0</v>
      </c>
      <c r="O34" s="399">
        <f>SHG!N33</f>
        <v>0</v>
      </c>
      <c r="P34" s="398">
        <f>payesh!AH62</f>
        <v>0</v>
      </c>
      <c r="Q34" s="401">
        <f>payesh!AH82</f>
        <v>0</v>
      </c>
    </row>
    <row r="35" spans="4:17" ht="18.75" thickBot="1" x14ac:dyDescent="0.45">
      <c r="D35" s="402">
        <f>SHG!B34</f>
        <v>31</v>
      </c>
      <c r="E35" s="396">
        <f>SHG!C34</f>
        <v>0</v>
      </c>
      <c r="F35" s="390">
        <f>SHG!D34</f>
        <v>0</v>
      </c>
      <c r="G35" s="390">
        <f>SHG!E34</f>
        <v>0</v>
      </c>
      <c r="H35" s="391">
        <f>payesh!AI15</f>
        <v>0</v>
      </c>
      <c r="I35" s="390">
        <f>SHG!F34</f>
        <v>0</v>
      </c>
      <c r="J35" s="392"/>
      <c r="K35" s="390">
        <f>payesh!AI22</f>
        <v>0</v>
      </c>
      <c r="L35" s="390">
        <f>SHG!P34</f>
        <v>0</v>
      </c>
      <c r="M35" s="390">
        <f>SHG!Q34</f>
        <v>0</v>
      </c>
      <c r="N35" s="390">
        <f>SHG!R34</f>
        <v>0</v>
      </c>
      <c r="O35" s="391">
        <f>SHG!N34</f>
        <v>0</v>
      </c>
      <c r="P35" s="390">
        <f>payesh!AI62</f>
        <v>0</v>
      </c>
      <c r="Q35" s="393">
        <f>payesh!AI82</f>
        <v>0</v>
      </c>
    </row>
    <row r="36" spans="4:17" ht="18.75" thickBot="1" x14ac:dyDescent="0.45">
      <c r="D36" s="395">
        <f>SHG!B35</f>
        <v>32</v>
      </c>
      <c r="E36" s="397">
        <f>SHG!C35</f>
        <v>0</v>
      </c>
      <c r="F36" s="398">
        <f>SHG!D35</f>
        <v>0</v>
      </c>
      <c r="G36" s="398">
        <f>SHG!E35</f>
        <v>0</v>
      </c>
      <c r="H36" s="399">
        <f>payesh!AJ15</f>
        <v>0</v>
      </c>
      <c r="I36" s="398">
        <f>SHG!F35</f>
        <v>0</v>
      </c>
      <c r="J36" s="400"/>
      <c r="K36" s="398">
        <f>payesh!AJ22</f>
        <v>0</v>
      </c>
      <c r="L36" s="398">
        <f>SHG!P35</f>
        <v>0</v>
      </c>
      <c r="M36" s="398">
        <f>SHG!Q35</f>
        <v>0</v>
      </c>
      <c r="N36" s="398">
        <f>SHG!R35</f>
        <v>0</v>
      </c>
      <c r="O36" s="399">
        <f>SHG!N35</f>
        <v>0</v>
      </c>
      <c r="P36" s="398">
        <f>payesh!AJ62</f>
        <v>0</v>
      </c>
      <c r="Q36" s="401">
        <f>payesh!AJ82</f>
        <v>0</v>
      </c>
    </row>
    <row r="37" spans="4:17" ht="18.75" thickBot="1" x14ac:dyDescent="0.45">
      <c r="D37" s="402">
        <f>SHG!B36</f>
        <v>33</v>
      </c>
      <c r="E37" s="396">
        <f>SHG!C36</f>
        <v>0</v>
      </c>
      <c r="F37" s="390">
        <f>SHG!D36</f>
        <v>0</v>
      </c>
      <c r="G37" s="390">
        <f>SHG!E36</f>
        <v>0</v>
      </c>
      <c r="H37" s="391">
        <f>payesh!AK15</f>
        <v>0</v>
      </c>
      <c r="I37" s="390">
        <f>SHG!F36</f>
        <v>0</v>
      </c>
      <c r="J37" s="392"/>
      <c r="K37" s="390">
        <f>payesh!AK22</f>
        <v>0</v>
      </c>
      <c r="L37" s="390">
        <f>SHG!P36</f>
        <v>0</v>
      </c>
      <c r="M37" s="390">
        <f>SHG!Q36</f>
        <v>0</v>
      </c>
      <c r="N37" s="390">
        <f>SHG!R36</f>
        <v>0</v>
      </c>
      <c r="O37" s="391">
        <f>SHG!N36</f>
        <v>0</v>
      </c>
      <c r="P37" s="390">
        <f>payesh!AK62</f>
        <v>0</v>
      </c>
      <c r="Q37" s="393">
        <f>payesh!AK82</f>
        <v>0</v>
      </c>
    </row>
    <row r="38" spans="4:17" ht="18.75" thickBot="1" x14ac:dyDescent="0.45">
      <c r="D38" s="395">
        <f>SHG!B37</f>
        <v>34</v>
      </c>
      <c r="E38" s="397">
        <f>SHG!C37</f>
        <v>0</v>
      </c>
      <c r="F38" s="398">
        <f>SHG!D37</f>
        <v>0</v>
      </c>
      <c r="G38" s="398">
        <f>SHG!E37</f>
        <v>0</v>
      </c>
      <c r="H38" s="399">
        <f>payesh!AL15</f>
        <v>0</v>
      </c>
      <c r="I38" s="398">
        <f>SHG!F37</f>
        <v>0</v>
      </c>
      <c r="J38" s="400"/>
      <c r="K38" s="398">
        <f>payesh!AL22</f>
        <v>0</v>
      </c>
      <c r="L38" s="398">
        <f>SHG!P37</f>
        <v>0</v>
      </c>
      <c r="M38" s="398">
        <f>SHG!Q37</f>
        <v>0</v>
      </c>
      <c r="N38" s="398">
        <f>SHG!R37</f>
        <v>0</v>
      </c>
      <c r="O38" s="399">
        <f>SHG!N37</f>
        <v>0</v>
      </c>
      <c r="P38" s="398">
        <f>payesh!AL62</f>
        <v>0</v>
      </c>
      <c r="Q38" s="401">
        <f>payesh!AL82</f>
        <v>0</v>
      </c>
    </row>
    <row r="39" spans="4:17" ht="18.75" thickBot="1" x14ac:dyDescent="0.45">
      <c r="D39" s="402">
        <f>SHG!B38</f>
        <v>35</v>
      </c>
      <c r="E39" s="396">
        <f>SHG!C38</f>
        <v>0</v>
      </c>
      <c r="F39" s="390">
        <f>SHG!D38</f>
        <v>0</v>
      </c>
      <c r="G39" s="390">
        <f>SHG!E38</f>
        <v>0</v>
      </c>
      <c r="H39" s="391">
        <f>payesh!AM15</f>
        <v>0</v>
      </c>
      <c r="I39" s="390">
        <f>SHG!F38</f>
        <v>0</v>
      </c>
      <c r="J39" s="392"/>
      <c r="K39" s="390">
        <f>payesh!AM22</f>
        <v>0</v>
      </c>
      <c r="L39" s="390">
        <f>SHG!P38</f>
        <v>0</v>
      </c>
      <c r="M39" s="390">
        <f>SHG!Q38</f>
        <v>0</v>
      </c>
      <c r="N39" s="390">
        <f>SHG!R38</f>
        <v>0</v>
      </c>
      <c r="O39" s="391">
        <f>SHG!N38</f>
        <v>0</v>
      </c>
      <c r="P39" s="390">
        <f>payesh!AM62</f>
        <v>0</v>
      </c>
      <c r="Q39" s="393">
        <f>payesh!AM82</f>
        <v>0</v>
      </c>
    </row>
    <row r="40" spans="4:17" ht="18.75" thickBot="1" x14ac:dyDescent="0.45">
      <c r="D40" s="395">
        <f>SHG!B39</f>
        <v>36</v>
      </c>
      <c r="E40" s="397">
        <f>SHG!C39</f>
        <v>0</v>
      </c>
      <c r="F40" s="398">
        <f>SHG!D39</f>
        <v>0</v>
      </c>
      <c r="G40" s="398">
        <f>SHG!E39</f>
        <v>0</v>
      </c>
      <c r="H40" s="399">
        <f>payesh!AN15</f>
        <v>0</v>
      </c>
      <c r="I40" s="398">
        <f>SHG!F39</f>
        <v>0</v>
      </c>
      <c r="J40" s="400"/>
      <c r="K40" s="398">
        <f>payesh!AN22</f>
        <v>0</v>
      </c>
      <c r="L40" s="398">
        <f>SHG!P39</f>
        <v>0</v>
      </c>
      <c r="M40" s="398">
        <f>SHG!Q39</f>
        <v>0</v>
      </c>
      <c r="N40" s="398">
        <f>SHG!R39</f>
        <v>0</v>
      </c>
      <c r="O40" s="399">
        <f>SHG!N39</f>
        <v>0</v>
      </c>
      <c r="P40" s="398">
        <f>payesh!AN62</f>
        <v>0</v>
      </c>
      <c r="Q40" s="401">
        <f>payesh!AN82</f>
        <v>0</v>
      </c>
    </row>
    <row r="41" spans="4:17" ht="18.75" thickBot="1" x14ac:dyDescent="0.45">
      <c r="D41" s="402">
        <f>SHG!B40</f>
        <v>37</v>
      </c>
      <c r="E41" s="396">
        <f>SHG!C40</f>
        <v>0</v>
      </c>
      <c r="F41" s="390">
        <f>SHG!D40</f>
        <v>0</v>
      </c>
      <c r="G41" s="390">
        <f>SHG!E40</f>
        <v>0</v>
      </c>
      <c r="H41" s="391">
        <f>payesh!AO15</f>
        <v>0</v>
      </c>
      <c r="I41" s="390">
        <f>SHG!F40</f>
        <v>0</v>
      </c>
      <c r="J41" s="392"/>
      <c r="K41" s="390">
        <f>payesh!AO22</f>
        <v>0</v>
      </c>
      <c r="L41" s="390">
        <f>SHG!P40</f>
        <v>0</v>
      </c>
      <c r="M41" s="390">
        <f>SHG!Q40</f>
        <v>0</v>
      </c>
      <c r="N41" s="390">
        <f>SHG!R40</f>
        <v>0</v>
      </c>
      <c r="O41" s="391">
        <f>SHG!N40</f>
        <v>0</v>
      </c>
      <c r="P41" s="390">
        <f>payesh!AO62</f>
        <v>0</v>
      </c>
      <c r="Q41" s="393">
        <f>payesh!AO82</f>
        <v>0</v>
      </c>
    </row>
    <row r="42" spans="4:17" ht="18.75" thickBot="1" x14ac:dyDescent="0.45">
      <c r="D42" s="395">
        <f>SHG!B41</f>
        <v>38</v>
      </c>
      <c r="E42" s="397">
        <f>SHG!C41</f>
        <v>0</v>
      </c>
      <c r="F42" s="398">
        <f>SHG!D41</f>
        <v>0</v>
      </c>
      <c r="G42" s="398">
        <f>SHG!E41</f>
        <v>0</v>
      </c>
      <c r="H42" s="399">
        <f>payesh!AP15</f>
        <v>0</v>
      </c>
      <c r="I42" s="398">
        <f>SHG!F41</f>
        <v>0</v>
      </c>
      <c r="J42" s="400"/>
      <c r="K42" s="398">
        <f>payesh!AP22</f>
        <v>0</v>
      </c>
      <c r="L42" s="398">
        <f>SHG!P41</f>
        <v>0</v>
      </c>
      <c r="M42" s="398">
        <f>SHG!Q41</f>
        <v>0</v>
      </c>
      <c r="N42" s="398">
        <f>SHG!R41</f>
        <v>0</v>
      </c>
      <c r="O42" s="399">
        <f>SHG!N41</f>
        <v>0</v>
      </c>
      <c r="P42" s="398">
        <f>payesh!AP62</f>
        <v>0</v>
      </c>
      <c r="Q42" s="401">
        <f>payesh!AP82</f>
        <v>0</v>
      </c>
    </row>
    <row r="43" spans="4:17" ht="18.75" thickBot="1" x14ac:dyDescent="0.45">
      <c r="D43" s="402">
        <f>SHG!B42</f>
        <v>39</v>
      </c>
      <c r="E43" s="396">
        <f>SHG!C42</f>
        <v>0</v>
      </c>
      <c r="F43" s="390">
        <f>SHG!D42</f>
        <v>0</v>
      </c>
      <c r="G43" s="390">
        <f>SHG!E42</f>
        <v>0</v>
      </c>
      <c r="H43" s="391">
        <f>payesh!AQ15</f>
        <v>0</v>
      </c>
      <c r="I43" s="390">
        <f>SHG!F42</f>
        <v>0</v>
      </c>
      <c r="J43" s="392"/>
      <c r="K43" s="390">
        <f>payesh!AQ22</f>
        <v>0</v>
      </c>
      <c r="L43" s="390">
        <f>SHG!P42</f>
        <v>0</v>
      </c>
      <c r="M43" s="390">
        <f>SHG!Q42</f>
        <v>0</v>
      </c>
      <c r="N43" s="390">
        <f>SHG!R42</f>
        <v>0</v>
      </c>
      <c r="O43" s="391">
        <f>SHG!N42</f>
        <v>0</v>
      </c>
      <c r="P43" s="390">
        <f>payesh!AQ62</f>
        <v>0</v>
      </c>
      <c r="Q43" s="393">
        <f>payesh!AQ82</f>
        <v>0</v>
      </c>
    </row>
    <row r="44" spans="4:17" ht="18.75" thickBot="1" x14ac:dyDescent="0.45">
      <c r="D44" s="395">
        <f>SHG!B43</f>
        <v>40</v>
      </c>
      <c r="E44" s="397">
        <f>SHG!C43</f>
        <v>0</v>
      </c>
      <c r="F44" s="398">
        <f>SHG!D43</f>
        <v>0</v>
      </c>
      <c r="G44" s="398">
        <f>SHG!E43</f>
        <v>0</v>
      </c>
      <c r="H44" s="399">
        <f>payesh!AR15</f>
        <v>0</v>
      </c>
      <c r="I44" s="398">
        <f>SHG!F43</f>
        <v>0</v>
      </c>
      <c r="J44" s="400"/>
      <c r="K44" s="398">
        <f>payesh!AR22</f>
        <v>0</v>
      </c>
      <c r="L44" s="398">
        <f>SHG!P43</f>
        <v>0</v>
      </c>
      <c r="M44" s="398">
        <f>SHG!Q43</f>
        <v>0</v>
      </c>
      <c r="N44" s="398">
        <f>SHG!R43</f>
        <v>0</v>
      </c>
      <c r="O44" s="399">
        <f>SHG!N43</f>
        <v>0</v>
      </c>
      <c r="P44" s="398">
        <f>payesh!AR62</f>
        <v>0</v>
      </c>
      <c r="Q44" s="401">
        <f>payesh!AR82</f>
        <v>0</v>
      </c>
    </row>
    <row r="45" spans="4:17" ht="18.75" thickBot="1" x14ac:dyDescent="0.45">
      <c r="D45" s="402">
        <f>SHG!B44</f>
        <v>41</v>
      </c>
      <c r="E45" s="396">
        <f>SHG!C44</f>
        <v>0</v>
      </c>
      <c r="F45" s="390">
        <f>SHG!D44</f>
        <v>0</v>
      </c>
      <c r="G45" s="390">
        <f>SHG!E44</f>
        <v>0</v>
      </c>
      <c r="H45" s="391">
        <f>payesh!AS15</f>
        <v>0</v>
      </c>
      <c r="I45" s="390">
        <f>SHG!F44</f>
        <v>0</v>
      </c>
      <c r="J45" s="392"/>
      <c r="K45" s="390">
        <f>payesh!AS22</f>
        <v>0</v>
      </c>
      <c r="L45" s="390">
        <f>SHG!P44</f>
        <v>0</v>
      </c>
      <c r="M45" s="390">
        <f>SHG!Q44</f>
        <v>0</v>
      </c>
      <c r="N45" s="390">
        <f>SHG!R44</f>
        <v>0</v>
      </c>
      <c r="O45" s="391">
        <f>SHG!N44</f>
        <v>0</v>
      </c>
      <c r="P45" s="390">
        <f>payesh!AS62</f>
        <v>0</v>
      </c>
      <c r="Q45" s="393">
        <f>payesh!AS82</f>
        <v>0</v>
      </c>
    </row>
    <row r="46" spans="4:17" ht="18.75" thickBot="1" x14ac:dyDescent="0.45">
      <c r="D46" s="395">
        <f>SHG!B45</f>
        <v>42</v>
      </c>
      <c r="E46" s="397">
        <f>SHG!C45</f>
        <v>0</v>
      </c>
      <c r="F46" s="398">
        <f>SHG!D45</f>
        <v>0</v>
      </c>
      <c r="G46" s="398">
        <f>SHG!E45</f>
        <v>0</v>
      </c>
      <c r="H46" s="399">
        <f>payesh!AT15</f>
        <v>0</v>
      </c>
      <c r="I46" s="398">
        <f>SHG!F45</f>
        <v>0</v>
      </c>
      <c r="J46" s="400"/>
      <c r="K46" s="398">
        <f>payesh!AT22</f>
        <v>0</v>
      </c>
      <c r="L46" s="398">
        <f>SHG!P45</f>
        <v>0</v>
      </c>
      <c r="M46" s="398">
        <f>SHG!Q45</f>
        <v>0</v>
      </c>
      <c r="N46" s="398">
        <f>SHG!R45</f>
        <v>0</v>
      </c>
      <c r="O46" s="399">
        <f>SHG!N45</f>
        <v>0</v>
      </c>
      <c r="P46" s="398">
        <f>payesh!AT62</f>
        <v>0</v>
      </c>
      <c r="Q46" s="401">
        <f>payesh!AT82</f>
        <v>0</v>
      </c>
    </row>
    <row r="47" spans="4:17" ht="18.75" thickBot="1" x14ac:dyDescent="0.45">
      <c r="D47" s="402">
        <f>SHG!B46</f>
        <v>43</v>
      </c>
      <c r="E47" s="396">
        <f>SHG!C46</f>
        <v>0</v>
      </c>
      <c r="F47" s="390">
        <f>SHG!D46</f>
        <v>0</v>
      </c>
      <c r="G47" s="390">
        <f>SHG!E46</f>
        <v>0</v>
      </c>
      <c r="H47" s="391">
        <f>payesh!AU15</f>
        <v>0</v>
      </c>
      <c r="I47" s="390">
        <f>SHG!F46</f>
        <v>0</v>
      </c>
      <c r="J47" s="392"/>
      <c r="K47" s="390">
        <f>payesh!AU22</f>
        <v>0</v>
      </c>
      <c r="L47" s="390">
        <f>SHG!P46</f>
        <v>0</v>
      </c>
      <c r="M47" s="390">
        <f>SHG!Q46</f>
        <v>0</v>
      </c>
      <c r="N47" s="390">
        <f>SHG!R46</f>
        <v>0</v>
      </c>
      <c r="O47" s="391">
        <f>SHG!N46</f>
        <v>0</v>
      </c>
      <c r="P47" s="390">
        <f>payesh!AU62</f>
        <v>0</v>
      </c>
      <c r="Q47" s="393">
        <f>payesh!AU82</f>
        <v>0</v>
      </c>
    </row>
    <row r="48" spans="4:17" ht="18.75" thickBot="1" x14ac:dyDescent="0.45">
      <c r="D48" s="395">
        <f>SHG!B47</f>
        <v>44</v>
      </c>
      <c r="E48" s="397">
        <f>SHG!C47</f>
        <v>0</v>
      </c>
      <c r="F48" s="398">
        <f>SHG!D47</f>
        <v>0</v>
      </c>
      <c r="G48" s="398">
        <f>SHG!E47</f>
        <v>0</v>
      </c>
      <c r="H48" s="399">
        <f>payesh!AV15</f>
        <v>0</v>
      </c>
      <c r="I48" s="398">
        <f>SHG!F47</f>
        <v>0</v>
      </c>
      <c r="J48" s="400"/>
      <c r="K48" s="398">
        <f>payesh!AV22</f>
        <v>0</v>
      </c>
      <c r="L48" s="398">
        <f>SHG!P47</f>
        <v>0</v>
      </c>
      <c r="M48" s="398">
        <f>SHG!Q47</f>
        <v>0</v>
      </c>
      <c r="N48" s="398">
        <f>SHG!R47</f>
        <v>0</v>
      </c>
      <c r="O48" s="399">
        <f>SHG!N47</f>
        <v>0</v>
      </c>
      <c r="P48" s="398">
        <f>payesh!AV62</f>
        <v>0</v>
      </c>
      <c r="Q48" s="401">
        <f>payesh!AV82</f>
        <v>0</v>
      </c>
    </row>
    <row r="49" spans="4:17" ht="18.75" thickBot="1" x14ac:dyDescent="0.45">
      <c r="D49" s="402">
        <f>SHG!B48</f>
        <v>45</v>
      </c>
      <c r="E49" s="396">
        <f>SHG!C48</f>
        <v>0</v>
      </c>
      <c r="F49" s="390">
        <f>SHG!D48</f>
        <v>0</v>
      </c>
      <c r="G49" s="390">
        <f>SHG!E48</f>
        <v>0</v>
      </c>
      <c r="H49" s="391">
        <f>payesh!AW15</f>
        <v>0</v>
      </c>
      <c r="I49" s="390">
        <f>SHG!F48</f>
        <v>0</v>
      </c>
      <c r="J49" s="392"/>
      <c r="K49" s="390">
        <f>payesh!AW22</f>
        <v>0</v>
      </c>
      <c r="L49" s="390">
        <f>SHG!P48</f>
        <v>0</v>
      </c>
      <c r="M49" s="390">
        <f>SHG!Q48</f>
        <v>0</v>
      </c>
      <c r="N49" s="390">
        <f>SHG!R48</f>
        <v>0</v>
      </c>
      <c r="O49" s="391">
        <f>SHG!N48</f>
        <v>0</v>
      </c>
      <c r="P49" s="390">
        <f>payesh!AW62</f>
        <v>0</v>
      </c>
      <c r="Q49" s="393">
        <f>payesh!AW82</f>
        <v>0</v>
      </c>
    </row>
    <row r="50" spans="4:17" ht="18.75" thickBot="1" x14ac:dyDescent="0.45">
      <c r="D50" s="395">
        <f>SHG!B49</f>
        <v>46</v>
      </c>
      <c r="E50" s="397">
        <f>SHG!C49</f>
        <v>0</v>
      </c>
      <c r="F50" s="398">
        <f>SHG!D49</f>
        <v>0</v>
      </c>
      <c r="G50" s="398">
        <f>SHG!E49</f>
        <v>0</v>
      </c>
      <c r="H50" s="399">
        <f>payesh!AX15</f>
        <v>0</v>
      </c>
      <c r="I50" s="398">
        <f>SHG!F49</f>
        <v>0</v>
      </c>
      <c r="J50" s="400"/>
      <c r="K50" s="398">
        <f>payesh!AX22</f>
        <v>0</v>
      </c>
      <c r="L50" s="398">
        <f>SHG!P49</f>
        <v>0</v>
      </c>
      <c r="M50" s="398">
        <f>SHG!Q49</f>
        <v>0</v>
      </c>
      <c r="N50" s="398">
        <f>SHG!R49</f>
        <v>0</v>
      </c>
      <c r="O50" s="399">
        <f>SHG!N49</f>
        <v>0</v>
      </c>
      <c r="P50" s="398">
        <f>payesh!AX62</f>
        <v>0</v>
      </c>
      <c r="Q50" s="401">
        <f>payesh!AX82</f>
        <v>0</v>
      </c>
    </row>
    <row r="51" spans="4:17" ht="18.75" thickBot="1" x14ac:dyDescent="0.45">
      <c r="D51" s="402">
        <f>SHG!B50</f>
        <v>47</v>
      </c>
      <c r="E51" s="396">
        <f>SHG!C50</f>
        <v>0</v>
      </c>
      <c r="F51" s="390">
        <f>SHG!D50</f>
        <v>0</v>
      </c>
      <c r="G51" s="390">
        <f>SHG!E50</f>
        <v>0</v>
      </c>
      <c r="H51" s="391">
        <f>payesh!AY15</f>
        <v>0</v>
      </c>
      <c r="I51" s="390">
        <f>SHG!F50</f>
        <v>0</v>
      </c>
      <c r="J51" s="392"/>
      <c r="K51" s="390">
        <f>payesh!AY22</f>
        <v>0</v>
      </c>
      <c r="L51" s="390">
        <f>SHG!P50</f>
        <v>0</v>
      </c>
      <c r="M51" s="390">
        <f>SHG!Q50</f>
        <v>0</v>
      </c>
      <c r="N51" s="390">
        <f>SHG!R50</f>
        <v>0</v>
      </c>
      <c r="O51" s="391">
        <f>SHG!N50</f>
        <v>0</v>
      </c>
      <c r="P51" s="390">
        <f>payesh!AY62</f>
        <v>0</v>
      </c>
      <c r="Q51" s="393">
        <f>payesh!AY82</f>
        <v>0</v>
      </c>
    </row>
    <row r="52" spans="4:17" ht="18.75" thickBot="1" x14ac:dyDescent="0.45">
      <c r="D52" s="395">
        <f>SHG!B51</f>
        <v>48</v>
      </c>
      <c r="E52" s="397">
        <f>SHG!C51</f>
        <v>0</v>
      </c>
      <c r="F52" s="398">
        <f>SHG!D51</f>
        <v>0</v>
      </c>
      <c r="G52" s="398">
        <f>SHG!E51</f>
        <v>0</v>
      </c>
      <c r="H52" s="399">
        <f>payesh!AZ15</f>
        <v>0</v>
      </c>
      <c r="I52" s="398">
        <f>SHG!F51</f>
        <v>0</v>
      </c>
      <c r="J52" s="400"/>
      <c r="K52" s="398">
        <f>payesh!AZ22</f>
        <v>0</v>
      </c>
      <c r="L52" s="398">
        <f>SHG!P51</f>
        <v>0</v>
      </c>
      <c r="M52" s="398">
        <f>SHG!Q51</f>
        <v>0</v>
      </c>
      <c r="N52" s="398">
        <f>SHG!R51</f>
        <v>0</v>
      </c>
      <c r="O52" s="399">
        <f>SHG!N51</f>
        <v>0</v>
      </c>
      <c r="P52" s="398">
        <f>payesh!AZ62</f>
        <v>0</v>
      </c>
      <c r="Q52" s="401">
        <f>payesh!AZ82</f>
        <v>0</v>
      </c>
    </row>
    <row r="53" spans="4:17" ht="18.75" thickBot="1" x14ac:dyDescent="0.45">
      <c r="D53" s="402">
        <f>SHG!B52</f>
        <v>49</v>
      </c>
      <c r="E53" s="396">
        <f>SHG!C52</f>
        <v>0</v>
      </c>
      <c r="F53" s="390">
        <f>SHG!D52</f>
        <v>0</v>
      </c>
      <c r="G53" s="390">
        <f>SHG!E52</f>
        <v>0</v>
      </c>
      <c r="H53" s="391">
        <f>payesh!BA15</f>
        <v>0</v>
      </c>
      <c r="I53" s="390">
        <f>SHG!F52</f>
        <v>0</v>
      </c>
      <c r="J53" s="392"/>
      <c r="K53" s="390">
        <f>payesh!BA22</f>
        <v>0</v>
      </c>
      <c r="L53" s="390">
        <f>SHG!P52</f>
        <v>0</v>
      </c>
      <c r="M53" s="390">
        <f>SHG!Q52</f>
        <v>0</v>
      </c>
      <c r="N53" s="390">
        <f>SHG!R52</f>
        <v>0</v>
      </c>
      <c r="O53" s="391">
        <f>SHG!N52</f>
        <v>0</v>
      </c>
      <c r="P53" s="390">
        <f>payesh!BA62</f>
        <v>0</v>
      </c>
      <c r="Q53" s="393">
        <f>payesh!BA82</f>
        <v>0</v>
      </c>
    </row>
    <row r="54" spans="4:17" ht="18.75" thickBot="1" x14ac:dyDescent="0.45">
      <c r="D54" s="395">
        <f>SHG!B53</f>
        <v>50</v>
      </c>
      <c r="E54" s="397">
        <f>SHG!C53</f>
        <v>0</v>
      </c>
      <c r="F54" s="398">
        <f>SHG!D53</f>
        <v>0</v>
      </c>
      <c r="G54" s="398">
        <f>SHG!E53</f>
        <v>0</v>
      </c>
      <c r="H54" s="399">
        <f>payesh!BB15</f>
        <v>0</v>
      </c>
      <c r="I54" s="398">
        <f>SHG!F53</f>
        <v>0</v>
      </c>
      <c r="J54" s="400"/>
      <c r="K54" s="398">
        <f>payesh!BB22</f>
        <v>0</v>
      </c>
      <c r="L54" s="398">
        <f>SHG!P53</f>
        <v>0</v>
      </c>
      <c r="M54" s="398">
        <f>SHG!Q53</f>
        <v>0</v>
      </c>
      <c r="N54" s="398">
        <f>SHG!R53</f>
        <v>0</v>
      </c>
      <c r="O54" s="399">
        <f>SHG!N53</f>
        <v>0</v>
      </c>
      <c r="P54" s="398">
        <f>payesh!BB62</f>
        <v>0</v>
      </c>
      <c r="Q54" s="401">
        <f>payesh!BB82</f>
        <v>0</v>
      </c>
    </row>
    <row r="55" spans="4:17" ht="18.75" thickBot="1" x14ac:dyDescent="0.45">
      <c r="D55" s="402">
        <f>SHG!B54</f>
        <v>51</v>
      </c>
      <c r="E55" s="396">
        <f>SHG!C54</f>
        <v>0</v>
      </c>
      <c r="F55" s="390">
        <f>SHG!D54</f>
        <v>0</v>
      </c>
      <c r="G55" s="390">
        <f>SHG!E54</f>
        <v>0</v>
      </c>
      <c r="H55" s="391">
        <f>payesh!BC15</f>
        <v>0</v>
      </c>
      <c r="I55" s="390">
        <f>SHG!F54</f>
        <v>0</v>
      </c>
      <c r="J55" s="392"/>
      <c r="K55" s="390">
        <f>payesh!BC22</f>
        <v>0</v>
      </c>
      <c r="L55" s="390">
        <f>SHG!P54</f>
        <v>0</v>
      </c>
      <c r="M55" s="390">
        <f>SHG!Q54</f>
        <v>0</v>
      </c>
      <c r="N55" s="390">
        <f>SHG!R54</f>
        <v>0</v>
      </c>
      <c r="O55" s="391">
        <f>SHG!N54</f>
        <v>0</v>
      </c>
      <c r="P55" s="390">
        <f>payesh!BC62</f>
        <v>0</v>
      </c>
      <c r="Q55" s="393">
        <f>payesh!BC82</f>
        <v>0</v>
      </c>
    </row>
    <row r="56" spans="4:17" ht="18.75" thickBot="1" x14ac:dyDescent="0.45">
      <c r="D56" s="395">
        <f>SHG!B55</f>
        <v>52</v>
      </c>
      <c r="E56" s="397">
        <f>SHG!C55</f>
        <v>0</v>
      </c>
      <c r="F56" s="398">
        <f>SHG!D55</f>
        <v>0</v>
      </c>
      <c r="G56" s="398">
        <f>SHG!E55</f>
        <v>0</v>
      </c>
      <c r="H56" s="399">
        <f>payesh!BD15</f>
        <v>0</v>
      </c>
      <c r="I56" s="398">
        <f>SHG!F55</f>
        <v>0</v>
      </c>
      <c r="J56" s="400"/>
      <c r="K56" s="398">
        <f>payesh!BD22</f>
        <v>0</v>
      </c>
      <c r="L56" s="398">
        <f>SHG!P55</f>
        <v>0</v>
      </c>
      <c r="M56" s="398">
        <f>SHG!Q55</f>
        <v>0</v>
      </c>
      <c r="N56" s="398">
        <f>SHG!R55</f>
        <v>0</v>
      </c>
      <c r="O56" s="399">
        <f>SHG!N55</f>
        <v>0</v>
      </c>
      <c r="P56" s="398">
        <f>payesh!BD62</f>
        <v>0</v>
      </c>
      <c r="Q56" s="401">
        <f>payesh!BD82</f>
        <v>0</v>
      </c>
    </row>
    <row r="57" spans="4:17" ht="18.75" thickBot="1" x14ac:dyDescent="0.45">
      <c r="D57" s="402">
        <f>SHG!B56</f>
        <v>53</v>
      </c>
      <c r="E57" s="396">
        <f>SHG!C56</f>
        <v>0</v>
      </c>
      <c r="F57" s="390">
        <f>SHG!D56</f>
        <v>0</v>
      </c>
      <c r="G57" s="390">
        <f>SHG!E56</f>
        <v>0</v>
      </c>
      <c r="H57" s="391">
        <f>payesh!BE15</f>
        <v>0</v>
      </c>
      <c r="I57" s="390">
        <f>SHG!F56</f>
        <v>0</v>
      </c>
      <c r="J57" s="392"/>
      <c r="K57" s="390">
        <f>payesh!BE22</f>
        <v>0</v>
      </c>
      <c r="L57" s="390">
        <f>SHG!P56</f>
        <v>0</v>
      </c>
      <c r="M57" s="390">
        <f>SHG!Q56</f>
        <v>0</v>
      </c>
      <c r="N57" s="390">
        <f>SHG!R56</f>
        <v>0</v>
      </c>
      <c r="O57" s="391">
        <f>SHG!N56</f>
        <v>0</v>
      </c>
      <c r="P57" s="390">
        <f>payesh!BE62</f>
        <v>0</v>
      </c>
      <c r="Q57" s="393">
        <f>payesh!BE82</f>
        <v>0</v>
      </c>
    </row>
    <row r="58" spans="4:17" ht="18.75" thickBot="1" x14ac:dyDescent="0.45">
      <c r="D58" s="395">
        <f>SHG!B57</f>
        <v>54</v>
      </c>
      <c r="E58" s="397">
        <f>SHG!C57</f>
        <v>0</v>
      </c>
      <c r="F58" s="398">
        <f>SHG!D57</f>
        <v>0</v>
      </c>
      <c r="G58" s="398">
        <f>SHG!E57</f>
        <v>0</v>
      </c>
      <c r="H58" s="399">
        <f>payesh!BF15</f>
        <v>0</v>
      </c>
      <c r="I58" s="398">
        <f>SHG!F57</f>
        <v>0</v>
      </c>
      <c r="J58" s="400"/>
      <c r="K58" s="398">
        <f>payesh!BF22</f>
        <v>0</v>
      </c>
      <c r="L58" s="398">
        <f>SHG!P57</f>
        <v>0</v>
      </c>
      <c r="M58" s="398">
        <f>SHG!Q57</f>
        <v>0</v>
      </c>
      <c r="N58" s="398">
        <f>SHG!R57</f>
        <v>0</v>
      </c>
      <c r="O58" s="399">
        <f>SHG!N57</f>
        <v>0</v>
      </c>
      <c r="P58" s="398">
        <f>payesh!BF62</f>
        <v>0</v>
      </c>
      <c r="Q58" s="401">
        <f>payesh!BF82</f>
        <v>0</v>
      </c>
    </row>
    <row r="59" spans="4:17" ht="18.75" thickBot="1" x14ac:dyDescent="0.45">
      <c r="D59" s="402">
        <f>SHG!B58</f>
        <v>55</v>
      </c>
      <c r="E59" s="396">
        <f>SHG!C58</f>
        <v>0</v>
      </c>
      <c r="F59" s="390">
        <f>SHG!D58</f>
        <v>0</v>
      </c>
      <c r="G59" s="390">
        <f>SHG!E58</f>
        <v>0</v>
      </c>
      <c r="H59" s="391">
        <f>payesh!BG15</f>
        <v>0</v>
      </c>
      <c r="I59" s="390">
        <f>SHG!F58</f>
        <v>0</v>
      </c>
      <c r="J59" s="392"/>
      <c r="K59" s="390">
        <f>payesh!BG22</f>
        <v>0</v>
      </c>
      <c r="L59" s="390">
        <f>SHG!P58</f>
        <v>0</v>
      </c>
      <c r="M59" s="390">
        <f>SHG!Q58</f>
        <v>0</v>
      </c>
      <c r="N59" s="390">
        <f>SHG!R58</f>
        <v>0</v>
      </c>
      <c r="O59" s="391">
        <f>SHG!N58</f>
        <v>0</v>
      </c>
      <c r="P59" s="390">
        <f>payesh!BG62</f>
        <v>0</v>
      </c>
      <c r="Q59" s="393">
        <f>payesh!BG82</f>
        <v>0</v>
      </c>
    </row>
    <row r="60" spans="4:17" ht="18.75" thickBot="1" x14ac:dyDescent="0.45">
      <c r="D60" s="395">
        <f>SHG!B59</f>
        <v>56</v>
      </c>
      <c r="E60" s="397">
        <f>SHG!C59</f>
        <v>0</v>
      </c>
      <c r="F60" s="398">
        <f>SHG!D59</f>
        <v>0</v>
      </c>
      <c r="G60" s="398">
        <f>SHG!E59</f>
        <v>0</v>
      </c>
      <c r="H60" s="399">
        <f>payesh!BH15</f>
        <v>0</v>
      </c>
      <c r="I60" s="398">
        <f>SHG!F59</f>
        <v>0</v>
      </c>
      <c r="J60" s="400"/>
      <c r="K60" s="398">
        <f>payesh!BH22</f>
        <v>0</v>
      </c>
      <c r="L60" s="398">
        <f>SHG!P59</f>
        <v>0</v>
      </c>
      <c r="M60" s="398">
        <f>SHG!Q59</f>
        <v>0</v>
      </c>
      <c r="N60" s="398">
        <f>SHG!R59</f>
        <v>0</v>
      </c>
      <c r="O60" s="399">
        <f>SHG!N59</f>
        <v>0</v>
      </c>
      <c r="P60" s="398">
        <f>payesh!BH62</f>
        <v>0</v>
      </c>
      <c r="Q60" s="401">
        <f>payesh!BH82</f>
        <v>0</v>
      </c>
    </row>
    <row r="61" spans="4:17" ht="18.75" thickBot="1" x14ac:dyDescent="0.45">
      <c r="D61" s="402">
        <f>SHG!B60</f>
        <v>57</v>
      </c>
      <c r="E61" s="396">
        <f>SHG!C60</f>
        <v>0</v>
      </c>
      <c r="F61" s="390">
        <f>SHG!D60</f>
        <v>0</v>
      </c>
      <c r="G61" s="390">
        <f>SHG!E60</f>
        <v>0</v>
      </c>
      <c r="H61" s="391">
        <f>payesh!BI15</f>
        <v>0</v>
      </c>
      <c r="I61" s="390">
        <f>SHG!F60</f>
        <v>0</v>
      </c>
      <c r="J61" s="392"/>
      <c r="K61" s="390">
        <f>payesh!BI22</f>
        <v>0</v>
      </c>
      <c r="L61" s="390">
        <f>SHG!P60</f>
        <v>0</v>
      </c>
      <c r="M61" s="390">
        <f>SHG!Q60</f>
        <v>0</v>
      </c>
      <c r="N61" s="390">
        <f>SHG!R60</f>
        <v>0</v>
      </c>
      <c r="O61" s="391">
        <f>SHG!N60</f>
        <v>0</v>
      </c>
      <c r="P61" s="390">
        <f>payesh!BI62</f>
        <v>0</v>
      </c>
      <c r="Q61" s="393">
        <f>payesh!BI82</f>
        <v>0</v>
      </c>
    </row>
    <row r="62" spans="4:17" ht="18.75" thickBot="1" x14ac:dyDescent="0.45">
      <c r="D62" s="395">
        <f>SHG!B61</f>
        <v>58</v>
      </c>
      <c r="E62" s="397">
        <f>SHG!C61</f>
        <v>0</v>
      </c>
      <c r="F62" s="398">
        <f>SHG!D61</f>
        <v>0</v>
      </c>
      <c r="G62" s="398">
        <f>SHG!E61</f>
        <v>0</v>
      </c>
      <c r="H62" s="399">
        <f>payesh!BJ15</f>
        <v>0</v>
      </c>
      <c r="I62" s="398">
        <f>SHG!F61</f>
        <v>0</v>
      </c>
      <c r="J62" s="400"/>
      <c r="K62" s="398">
        <f>payesh!BJ22</f>
        <v>0</v>
      </c>
      <c r="L62" s="398">
        <f>SHG!P61</f>
        <v>0</v>
      </c>
      <c r="M62" s="398">
        <f>SHG!Q61</f>
        <v>0</v>
      </c>
      <c r="N62" s="398">
        <f>SHG!R61</f>
        <v>0</v>
      </c>
      <c r="O62" s="399">
        <f>SHG!N61</f>
        <v>0</v>
      </c>
      <c r="P62" s="398">
        <f>payesh!BJ62</f>
        <v>0</v>
      </c>
      <c r="Q62" s="401">
        <f>payesh!BJ82</f>
        <v>0</v>
      </c>
    </row>
    <row r="63" spans="4:17" ht="18.75" thickBot="1" x14ac:dyDescent="0.45">
      <c r="D63" s="402">
        <f>SHG!B62</f>
        <v>59</v>
      </c>
      <c r="E63" s="396">
        <f>SHG!C62</f>
        <v>0</v>
      </c>
      <c r="F63" s="390">
        <f>SHG!D62</f>
        <v>0</v>
      </c>
      <c r="G63" s="390">
        <f>SHG!E62</f>
        <v>0</v>
      </c>
      <c r="H63" s="391">
        <f>payesh!BK15</f>
        <v>0</v>
      </c>
      <c r="I63" s="390">
        <f>SHG!F62</f>
        <v>0</v>
      </c>
      <c r="J63" s="392"/>
      <c r="K63" s="390">
        <f>payesh!BK22</f>
        <v>0</v>
      </c>
      <c r="L63" s="390">
        <f>SHG!P62</f>
        <v>0</v>
      </c>
      <c r="M63" s="390">
        <f>SHG!Q62</f>
        <v>0</v>
      </c>
      <c r="N63" s="390">
        <f>SHG!R62</f>
        <v>0</v>
      </c>
      <c r="O63" s="391">
        <f>SHG!N62</f>
        <v>0</v>
      </c>
      <c r="P63" s="390">
        <f>payesh!BK62</f>
        <v>0</v>
      </c>
      <c r="Q63" s="393">
        <f>payesh!BK82</f>
        <v>0</v>
      </c>
    </row>
    <row r="64" spans="4:17" ht="18.75" thickBot="1" x14ac:dyDescent="0.45">
      <c r="D64" s="395">
        <f>SHG!B63</f>
        <v>60</v>
      </c>
      <c r="E64" s="397">
        <f>SHG!C63</f>
        <v>0</v>
      </c>
      <c r="F64" s="398">
        <f>SHG!D63</f>
        <v>0</v>
      </c>
      <c r="G64" s="398">
        <f>SHG!E63</f>
        <v>0</v>
      </c>
      <c r="H64" s="399">
        <f>payesh!BL15</f>
        <v>0</v>
      </c>
      <c r="I64" s="398">
        <f>SHG!F63</f>
        <v>0</v>
      </c>
      <c r="J64" s="400"/>
      <c r="K64" s="398">
        <f>payesh!BL22</f>
        <v>0</v>
      </c>
      <c r="L64" s="398">
        <f>SHG!P63</f>
        <v>0</v>
      </c>
      <c r="M64" s="398">
        <f>SHG!Q63</f>
        <v>0</v>
      </c>
      <c r="N64" s="398">
        <f>SHG!R63</f>
        <v>0</v>
      </c>
      <c r="O64" s="399">
        <f>SHG!N63</f>
        <v>0</v>
      </c>
      <c r="P64" s="398">
        <f>payesh!BL62</f>
        <v>0</v>
      </c>
      <c r="Q64" s="401">
        <f>payesh!BL82</f>
        <v>0</v>
      </c>
    </row>
    <row r="65" spans="4:17" ht="18.75" thickBot="1" x14ac:dyDescent="0.45">
      <c r="D65" s="402">
        <f>SHG!B64</f>
        <v>61</v>
      </c>
      <c r="E65" s="396">
        <f>SHG!C64</f>
        <v>0</v>
      </c>
      <c r="F65" s="390">
        <f>SHG!D64</f>
        <v>0</v>
      </c>
      <c r="G65" s="390">
        <f>SHG!E64</f>
        <v>0</v>
      </c>
      <c r="H65" s="391">
        <f>payesh!BM15</f>
        <v>0</v>
      </c>
      <c r="I65" s="390">
        <f>SHG!F64</f>
        <v>0</v>
      </c>
      <c r="J65" s="392"/>
      <c r="K65" s="390">
        <f>payesh!BM22</f>
        <v>0</v>
      </c>
      <c r="L65" s="390">
        <f>SHG!P64</f>
        <v>0</v>
      </c>
      <c r="M65" s="390">
        <f>SHG!Q64</f>
        <v>0</v>
      </c>
      <c r="N65" s="390">
        <f>SHG!R64</f>
        <v>0</v>
      </c>
      <c r="O65" s="391">
        <f>SHG!N64</f>
        <v>0</v>
      </c>
      <c r="P65" s="390">
        <f>payesh!BM62</f>
        <v>0</v>
      </c>
      <c r="Q65" s="393">
        <f>payesh!BM82</f>
        <v>0</v>
      </c>
    </row>
    <row r="66" spans="4:17" ht="18.75" thickBot="1" x14ac:dyDescent="0.45">
      <c r="D66" s="395">
        <f>SHG!B65</f>
        <v>62</v>
      </c>
      <c r="E66" s="397">
        <f>SHG!C65</f>
        <v>0</v>
      </c>
      <c r="F66" s="398">
        <f>SHG!D65</f>
        <v>0</v>
      </c>
      <c r="G66" s="398">
        <f>SHG!E65</f>
        <v>0</v>
      </c>
      <c r="H66" s="399">
        <f>payesh!BN15</f>
        <v>0</v>
      </c>
      <c r="I66" s="398">
        <f>SHG!F65</f>
        <v>0</v>
      </c>
      <c r="J66" s="400"/>
      <c r="K66" s="398">
        <f>payesh!BN22</f>
        <v>0</v>
      </c>
      <c r="L66" s="398">
        <f>SHG!P65</f>
        <v>0</v>
      </c>
      <c r="M66" s="398">
        <f>SHG!Q65</f>
        <v>0</v>
      </c>
      <c r="N66" s="398">
        <f>SHG!R65</f>
        <v>0</v>
      </c>
      <c r="O66" s="399">
        <f>SHG!N65</f>
        <v>0</v>
      </c>
      <c r="P66" s="398">
        <f>payesh!BN62</f>
        <v>0</v>
      </c>
      <c r="Q66" s="401">
        <f>payesh!BN82</f>
        <v>0</v>
      </c>
    </row>
    <row r="67" spans="4:17" ht="18.75" thickBot="1" x14ac:dyDescent="0.45">
      <c r="D67" s="402">
        <f>SHG!B66</f>
        <v>63</v>
      </c>
      <c r="E67" s="396">
        <f>SHG!C66</f>
        <v>0</v>
      </c>
      <c r="F67" s="390">
        <f>SHG!D66</f>
        <v>0</v>
      </c>
      <c r="G67" s="390">
        <f>SHG!E66</f>
        <v>0</v>
      </c>
      <c r="H67" s="391">
        <f>payesh!BO15</f>
        <v>0</v>
      </c>
      <c r="I67" s="390">
        <f>SHG!F66</f>
        <v>0</v>
      </c>
      <c r="J67" s="392"/>
      <c r="K67" s="390">
        <f>payesh!BO22</f>
        <v>0</v>
      </c>
      <c r="L67" s="390">
        <f>SHG!P66</f>
        <v>0</v>
      </c>
      <c r="M67" s="390">
        <f>SHG!Q66</f>
        <v>0</v>
      </c>
      <c r="N67" s="390">
        <f>SHG!R66</f>
        <v>0</v>
      </c>
      <c r="O67" s="391">
        <f>SHG!N66</f>
        <v>0</v>
      </c>
      <c r="P67" s="390">
        <f>payesh!BO62</f>
        <v>0</v>
      </c>
      <c r="Q67" s="393">
        <f>payesh!BO82</f>
        <v>0</v>
      </c>
    </row>
    <row r="68" spans="4:17" ht="18.75" thickBot="1" x14ac:dyDescent="0.45">
      <c r="D68" s="395">
        <f>SHG!B67</f>
        <v>64</v>
      </c>
      <c r="E68" s="397">
        <f>SHG!C67</f>
        <v>0</v>
      </c>
      <c r="F68" s="398">
        <f>SHG!D67</f>
        <v>0</v>
      </c>
      <c r="G68" s="398">
        <f>SHG!E67</f>
        <v>0</v>
      </c>
      <c r="H68" s="399">
        <f>payesh!BP15</f>
        <v>0</v>
      </c>
      <c r="I68" s="398">
        <f>SHG!F67</f>
        <v>0</v>
      </c>
      <c r="J68" s="400"/>
      <c r="K68" s="398">
        <f>payesh!BP22</f>
        <v>0</v>
      </c>
      <c r="L68" s="398">
        <f>SHG!P67</f>
        <v>0</v>
      </c>
      <c r="M68" s="398">
        <f>SHG!Q67</f>
        <v>0</v>
      </c>
      <c r="N68" s="398">
        <f>SHG!R67</f>
        <v>0</v>
      </c>
      <c r="O68" s="399">
        <f>SHG!N67</f>
        <v>0</v>
      </c>
      <c r="P68" s="398">
        <f>payesh!BP62</f>
        <v>0</v>
      </c>
      <c r="Q68" s="401">
        <f>payesh!BP82</f>
        <v>0</v>
      </c>
    </row>
    <row r="69" spans="4:17" ht="18.75" thickBot="1" x14ac:dyDescent="0.45">
      <c r="D69" s="402">
        <f>SHG!B68</f>
        <v>65</v>
      </c>
      <c r="E69" s="396">
        <f>SHG!C68</f>
        <v>0</v>
      </c>
      <c r="F69" s="390">
        <f>SHG!D68</f>
        <v>0</v>
      </c>
      <c r="G69" s="390">
        <f>SHG!E68</f>
        <v>0</v>
      </c>
      <c r="H69" s="391">
        <f>payesh!BQ15</f>
        <v>0</v>
      </c>
      <c r="I69" s="390">
        <f>SHG!F68</f>
        <v>0</v>
      </c>
      <c r="J69" s="392"/>
      <c r="K69" s="390">
        <f>payesh!BQ22</f>
        <v>0</v>
      </c>
      <c r="L69" s="390">
        <f>SHG!P68</f>
        <v>0</v>
      </c>
      <c r="M69" s="390">
        <f>SHG!Q68</f>
        <v>0</v>
      </c>
      <c r="N69" s="390">
        <f>SHG!R68</f>
        <v>0</v>
      </c>
      <c r="O69" s="391">
        <f>SHG!N68</f>
        <v>0</v>
      </c>
      <c r="P69" s="390">
        <f>payesh!BQ62</f>
        <v>0</v>
      </c>
      <c r="Q69" s="393">
        <f>payesh!BQ82</f>
        <v>0</v>
      </c>
    </row>
    <row r="70" spans="4:17" ht="18.75" thickBot="1" x14ac:dyDescent="0.45">
      <c r="D70" s="395">
        <f>SHG!B69</f>
        <v>66</v>
      </c>
      <c r="E70" s="397">
        <f>SHG!C69</f>
        <v>0</v>
      </c>
      <c r="F70" s="398">
        <f>SHG!D69</f>
        <v>0</v>
      </c>
      <c r="G70" s="398">
        <f>SHG!E69</f>
        <v>0</v>
      </c>
      <c r="H70" s="399">
        <f>payesh!BR15</f>
        <v>0</v>
      </c>
      <c r="I70" s="398">
        <f>SHG!F69</f>
        <v>0</v>
      </c>
      <c r="J70" s="400"/>
      <c r="K70" s="398">
        <f>payesh!BR22</f>
        <v>0</v>
      </c>
      <c r="L70" s="398">
        <f>SHG!P69</f>
        <v>0</v>
      </c>
      <c r="M70" s="398">
        <f>SHG!Q69</f>
        <v>0</v>
      </c>
      <c r="N70" s="398">
        <f>SHG!R69</f>
        <v>0</v>
      </c>
      <c r="O70" s="399">
        <f>SHG!N69</f>
        <v>0</v>
      </c>
      <c r="P70" s="398">
        <f>payesh!BR62</f>
        <v>0</v>
      </c>
      <c r="Q70" s="401">
        <f>payesh!BR82</f>
        <v>0</v>
      </c>
    </row>
    <row r="71" spans="4:17" ht="18.75" thickBot="1" x14ac:dyDescent="0.45">
      <c r="D71" s="402">
        <f>SHG!B70</f>
        <v>67</v>
      </c>
      <c r="E71" s="396">
        <f>SHG!C70</f>
        <v>0</v>
      </c>
      <c r="F71" s="390">
        <f>SHG!D70</f>
        <v>0</v>
      </c>
      <c r="G71" s="390">
        <f>SHG!E70</f>
        <v>0</v>
      </c>
      <c r="H71" s="391">
        <f>payesh!BS15</f>
        <v>0</v>
      </c>
      <c r="I71" s="390">
        <f>SHG!F70</f>
        <v>0</v>
      </c>
      <c r="J71" s="392"/>
      <c r="K71" s="390">
        <f>payesh!BS22</f>
        <v>0</v>
      </c>
      <c r="L71" s="390">
        <f>SHG!P70</f>
        <v>0</v>
      </c>
      <c r="M71" s="390">
        <f>SHG!Q70</f>
        <v>0</v>
      </c>
      <c r="N71" s="390">
        <f>SHG!R70</f>
        <v>0</v>
      </c>
      <c r="O71" s="391">
        <f>SHG!N70</f>
        <v>0</v>
      </c>
      <c r="P71" s="390">
        <f>payesh!BS62</f>
        <v>0</v>
      </c>
      <c r="Q71" s="393">
        <f>payesh!BS82</f>
        <v>0</v>
      </c>
    </row>
    <row r="72" spans="4:17" ht="18.75" thickBot="1" x14ac:dyDescent="0.45">
      <c r="D72" s="395">
        <f>SHG!B71</f>
        <v>68</v>
      </c>
      <c r="E72" s="397">
        <f>SHG!C71</f>
        <v>0</v>
      </c>
      <c r="F72" s="398">
        <f>SHG!D71</f>
        <v>0</v>
      </c>
      <c r="G72" s="398">
        <f>SHG!E71</f>
        <v>0</v>
      </c>
      <c r="H72" s="399">
        <f>payesh!BT15</f>
        <v>0</v>
      </c>
      <c r="I72" s="398">
        <f>SHG!F71</f>
        <v>0</v>
      </c>
      <c r="J72" s="400"/>
      <c r="K72" s="398">
        <f>payesh!BT22</f>
        <v>0</v>
      </c>
      <c r="L72" s="398">
        <f>SHG!P71</f>
        <v>0</v>
      </c>
      <c r="M72" s="398">
        <f>SHG!Q71</f>
        <v>0</v>
      </c>
      <c r="N72" s="398">
        <f>SHG!R71</f>
        <v>0</v>
      </c>
      <c r="O72" s="399">
        <f>SHG!N71</f>
        <v>0</v>
      </c>
      <c r="P72" s="398">
        <f>payesh!BT62</f>
        <v>0</v>
      </c>
      <c r="Q72" s="401">
        <f>payesh!BT82</f>
        <v>0</v>
      </c>
    </row>
    <row r="73" spans="4:17" ht="18.75" thickBot="1" x14ac:dyDescent="0.45">
      <c r="D73" s="402">
        <f>SHG!B72</f>
        <v>69</v>
      </c>
      <c r="E73" s="396">
        <f>SHG!C72</f>
        <v>0</v>
      </c>
      <c r="F73" s="390">
        <f>SHG!D72</f>
        <v>0</v>
      </c>
      <c r="G73" s="390">
        <f>SHG!E72</f>
        <v>0</v>
      </c>
      <c r="H73" s="391">
        <f>payesh!BU15</f>
        <v>0</v>
      </c>
      <c r="I73" s="390">
        <f>SHG!F72</f>
        <v>0</v>
      </c>
      <c r="J73" s="392"/>
      <c r="K73" s="390">
        <f>payesh!BU22</f>
        <v>0</v>
      </c>
      <c r="L73" s="390">
        <f>SHG!P72</f>
        <v>0</v>
      </c>
      <c r="M73" s="390">
        <f>SHG!Q72</f>
        <v>0</v>
      </c>
      <c r="N73" s="390">
        <f>SHG!R72</f>
        <v>0</v>
      </c>
      <c r="O73" s="391">
        <f>SHG!N72</f>
        <v>0</v>
      </c>
      <c r="P73" s="390">
        <f>payesh!BU62</f>
        <v>0</v>
      </c>
      <c r="Q73" s="393">
        <f>payesh!BU82</f>
        <v>0</v>
      </c>
    </row>
    <row r="74" spans="4:17" ht="18.75" thickBot="1" x14ac:dyDescent="0.45">
      <c r="D74" s="395">
        <f>SHG!B73</f>
        <v>70</v>
      </c>
      <c r="E74" s="397">
        <f>SHG!C73</f>
        <v>0</v>
      </c>
      <c r="F74" s="398">
        <f>SHG!D73</f>
        <v>0</v>
      </c>
      <c r="G74" s="398">
        <f>SHG!E73</f>
        <v>0</v>
      </c>
      <c r="H74" s="399">
        <f>payesh!BV15</f>
        <v>0</v>
      </c>
      <c r="I74" s="398">
        <f>SHG!F73</f>
        <v>0</v>
      </c>
      <c r="J74" s="400"/>
      <c r="K74" s="398">
        <f>payesh!BV22</f>
        <v>0</v>
      </c>
      <c r="L74" s="398">
        <f>SHG!P73</f>
        <v>0</v>
      </c>
      <c r="M74" s="398">
        <f>SHG!Q73</f>
        <v>0</v>
      </c>
      <c r="N74" s="398">
        <f>SHG!R73</f>
        <v>0</v>
      </c>
      <c r="O74" s="399">
        <f>SHG!N73</f>
        <v>0</v>
      </c>
      <c r="P74" s="398">
        <f>payesh!BV62</f>
        <v>0</v>
      </c>
      <c r="Q74" s="401">
        <f>payesh!BV82</f>
        <v>0</v>
      </c>
    </row>
    <row r="75" spans="4:17" ht="18.75" thickBot="1" x14ac:dyDescent="0.45">
      <c r="D75" s="402">
        <f>SHG!B74</f>
        <v>71</v>
      </c>
      <c r="E75" s="396">
        <f>SHG!C74</f>
        <v>0</v>
      </c>
      <c r="F75" s="390">
        <f>SHG!D74</f>
        <v>0</v>
      </c>
      <c r="G75" s="390">
        <f>SHG!E74</f>
        <v>0</v>
      </c>
      <c r="H75" s="391">
        <f>payesh!BW15</f>
        <v>0</v>
      </c>
      <c r="I75" s="390">
        <f>SHG!F74</f>
        <v>0</v>
      </c>
      <c r="J75" s="392"/>
      <c r="K75" s="390">
        <f>payesh!BW22</f>
        <v>0</v>
      </c>
      <c r="L75" s="390">
        <f>SHG!P74</f>
        <v>0</v>
      </c>
      <c r="M75" s="390">
        <f>SHG!Q74</f>
        <v>0</v>
      </c>
      <c r="N75" s="390">
        <f>SHG!R74</f>
        <v>0</v>
      </c>
      <c r="O75" s="391">
        <f>SHG!N74</f>
        <v>0</v>
      </c>
      <c r="P75" s="390">
        <f>payesh!BW62</f>
        <v>0</v>
      </c>
      <c r="Q75" s="393">
        <f>payesh!BW82</f>
        <v>0</v>
      </c>
    </row>
    <row r="76" spans="4:17" ht="18.75" thickBot="1" x14ac:dyDescent="0.45">
      <c r="D76" s="395">
        <f>SHG!B75</f>
        <v>72</v>
      </c>
      <c r="E76" s="397">
        <f>SHG!C75</f>
        <v>0</v>
      </c>
      <c r="F76" s="398">
        <f>SHG!D75</f>
        <v>0</v>
      </c>
      <c r="G76" s="398">
        <f>SHG!E75</f>
        <v>0</v>
      </c>
      <c r="H76" s="399">
        <f>payesh!BX15</f>
        <v>0</v>
      </c>
      <c r="I76" s="398">
        <f>SHG!F75</f>
        <v>0</v>
      </c>
      <c r="J76" s="400"/>
      <c r="K76" s="398">
        <f>payesh!BX22</f>
        <v>0</v>
      </c>
      <c r="L76" s="398">
        <f>SHG!P75</f>
        <v>0</v>
      </c>
      <c r="M76" s="398">
        <f>SHG!Q75</f>
        <v>0</v>
      </c>
      <c r="N76" s="398">
        <f>SHG!R75</f>
        <v>0</v>
      </c>
      <c r="O76" s="399">
        <f>SHG!N75</f>
        <v>0</v>
      </c>
      <c r="P76" s="398">
        <f>payesh!BX62</f>
        <v>0</v>
      </c>
      <c r="Q76" s="401">
        <f>payesh!BX82</f>
        <v>0</v>
      </c>
    </row>
    <row r="77" spans="4:17" ht="18.75" thickBot="1" x14ac:dyDescent="0.45">
      <c r="D77" s="402">
        <f>SHG!B76</f>
        <v>73</v>
      </c>
      <c r="E77" s="396">
        <f>SHG!C76</f>
        <v>0</v>
      </c>
      <c r="F77" s="390">
        <f>SHG!D76</f>
        <v>0</v>
      </c>
      <c r="G77" s="390">
        <f>SHG!E76</f>
        <v>0</v>
      </c>
      <c r="H77" s="391">
        <f>payesh!BY15</f>
        <v>0</v>
      </c>
      <c r="I77" s="390">
        <f>SHG!F76</f>
        <v>0</v>
      </c>
      <c r="J77" s="392"/>
      <c r="K77" s="390">
        <f>payesh!BY22</f>
        <v>0</v>
      </c>
      <c r="L77" s="390">
        <f>SHG!P76</f>
        <v>0</v>
      </c>
      <c r="M77" s="390">
        <f>SHG!Q76</f>
        <v>0</v>
      </c>
      <c r="N77" s="390">
        <f>SHG!R76</f>
        <v>0</v>
      </c>
      <c r="O77" s="391">
        <f>SHG!N76</f>
        <v>0</v>
      </c>
      <c r="P77" s="390">
        <f>payesh!BY62</f>
        <v>0</v>
      </c>
      <c r="Q77" s="393">
        <f>payesh!BY82</f>
        <v>0</v>
      </c>
    </row>
    <row r="78" spans="4:17" ht="18.75" thickBot="1" x14ac:dyDescent="0.45">
      <c r="D78" s="395">
        <f>SHG!B77</f>
        <v>74</v>
      </c>
      <c r="E78" s="397">
        <f>SHG!C77</f>
        <v>0</v>
      </c>
      <c r="F78" s="398">
        <f>SHG!D77</f>
        <v>0</v>
      </c>
      <c r="G78" s="398">
        <f>SHG!E77</f>
        <v>0</v>
      </c>
      <c r="H78" s="399">
        <f>payesh!BZ15</f>
        <v>0</v>
      </c>
      <c r="I78" s="398">
        <f>SHG!F77</f>
        <v>0</v>
      </c>
      <c r="J78" s="400"/>
      <c r="K78" s="398">
        <f>payesh!BZ22</f>
        <v>0</v>
      </c>
      <c r="L78" s="398">
        <f>SHG!P77</f>
        <v>0</v>
      </c>
      <c r="M78" s="398">
        <f>SHG!Q77</f>
        <v>0</v>
      </c>
      <c r="N78" s="398">
        <f>SHG!R77</f>
        <v>0</v>
      </c>
      <c r="O78" s="399">
        <f>SHG!N77</f>
        <v>0</v>
      </c>
      <c r="P78" s="398">
        <f>payesh!BZ62</f>
        <v>0</v>
      </c>
      <c r="Q78" s="401">
        <f>payesh!BZ82</f>
        <v>0</v>
      </c>
    </row>
    <row r="79" spans="4:17" ht="18.75" thickBot="1" x14ac:dyDescent="0.45">
      <c r="D79" s="402">
        <f>SHG!B78</f>
        <v>75</v>
      </c>
      <c r="E79" s="396">
        <f>SHG!C78</f>
        <v>0</v>
      </c>
      <c r="F79" s="390">
        <f>SHG!D78</f>
        <v>0</v>
      </c>
      <c r="G79" s="390">
        <f>SHG!E78</f>
        <v>0</v>
      </c>
      <c r="H79" s="391">
        <f>payesh!CA15</f>
        <v>0</v>
      </c>
      <c r="I79" s="390">
        <f>SHG!F78</f>
        <v>0</v>
      </c>
      <c r="J79" s="392"/>
      <c r="K79" s="390">
        <f>payesh!CA22</f>
        <v>0</v>
      </c>
      <c r="L79" s="390">
        <f>SHG!P78</f>
        <v>0</v>
      </c>
      <c r="M79" s="390">
        <f>SHG!Q78</f>
        <v>0</v>
      </c>
      <c r="N79" s="390">
        <f>SHG!R78</f>
        <v>0</v>
      </c>
      <c r="O79" s="391">
        <f>SHG!N78</f>
        <v>0</v>
      </c>
      <c r="P79" s="390">
        <f>payesh!CA62</f>
        <v>0</v>
      </c>
      <c r="Q79" s="393">
        <f>payesh!CA82</f>
        <v>0</v>
      </c>
    </row>
    <row r="80" spans="4:17" ht="18.75" thickBot="1" x14ac:dyDescent="0.45">
      <c r="D80" s="395">
        <f>SHG!B79</f>
        <v>76</v>
      </c>
      <c r="E80" s="397">
        <f>SHG!C79</f>
        <v>0</v>
      </c>
      <c r="F80" s="398">
        <f>SHG!D79</f>
        <v>0</v>
      </c>
      <c r="G80" s="398">
        <f>SHG!E79</f>
        <v>0</v>
      </c>
      <c r="H80" s="399">
        <f>payesh!CB15</f>
        <v>0</v>
      </c>
      <c r="I80" s="398">
        <f>SHG!F79</f>
        <v>0</v>
      </c>
      <c r="J80" s="400"/>
      <c r="K80" s="398">
        <f>payesh!CB22</f>
        <v>0</v>
      </c>
      <c r="L80" s="398">
        <f>SHG!P79</f>
        <v>0</v>
      </c>
      <c r="M80" s="398">
        <f>SHG!Q79</f>
        <v>0</v>
      </c>
      <c r="N80" s="398">
        <f>SHG!R79</f>
        <v>0</v>
      </c>
      <c r="O80" s="399">
        <f>SHG!N79</f>
        <v>0</v>
      </c>
      <c r="P80" s="398">
        <f>payesh!CB62</f>
        <v>0</v>
      </c>
      <c r="Q80" s="401">
        <f>payesh!CB82</f>
        <v>0</v>
      </c>
    </row>
    <row r="81" spans="4:17" ht="18.75" thickBot="1" x14ac:dyDescent="0.45">
      <c r="D81" s="402">
        <f>SHG!B80</f>
        <v>77</v>
      </c>
      <c r="E81" s="396">
        <f>SHG!C80</f>
        <v>0</v>
      </c>
      <c r="F81" s="390">
        <f>SHG!D80</f>
        <v>0</v>
      </c>
      <c r="G81" s="390">
        <f>SHG!E80</f>
        <v>0</v>
      </c>
      <c r="H81" s="391">
        <f>payesh!CC15</f>
        <v>0</v>
      </c>
      <c r="I81" s="390">
        <f>SHG!F80</f>
        <v>0</v>
      </c>
      <c r="J81" s="392"/>
      <c r="K81" s="390">
        <f>payesh!CC22</f>
        <v>0</v>
      </c>
      <c r="L81" s="390">
        <f>SHG!P80</f>
        <v>0</v>
      </c>
      <c r="M81" s="390">
        <f>SHG!Q80</f>
        <v>0</v>
      </c>
      <c r="N81" s="390">
        <f>SHG!R80</f>
        <v>0</v>
      </c>
      <c r="O81" s="391">
        <f>SHG!N80</f>
        <v>0</v>
      </c>
      <c r="P81" s="390">
        <f>payesh!CC62</f>
        <v>0</v>
      </c>
      <c r="Q81" s="393">
        <f>payesh!CC82</f>
        <v>0</v>
      </c>
    </row>
    <row r="82" spans="4:17" ht="18.75" thickBot="1" x14ac:dyDescent="0.45">
      <c r="D82" s="395">
        <f>SHG!B81</f>
        <v>78</v>
      </c>
      <c r="E82" s="397">
        <f>SHG!C81</f>
        <v>0</v>
      </c>
      <c r="F82" s="398">
        <f>SHG!D81</f>
        <v>0</v>
      </c>
      <c r="G82" s="398">
        <f>SHG!E81</f>
        <v>0</v>
      </c>
      <c r="H82" s="399">
        <f>payesh!CD15</f>
        <v>0</v>
      </c>
      <c r="I82" s="398">
        <f>SHG!F81</f>
        <v>0</v>
      </c>
      <c r="J82" s="400"/>
      <c r="K82" s="398">
        <f>payesh!CD22</f>
        <v>0</v>
      </c>
      <c r="L82" s="398">
        <f>SHG!P81</f>
        <v>0</v>
      </c>
      <c r="M82" s="398">
        <f>SHG!Q81</f>
        <v>0</v>
      </c>
      <c r="N82" s="398">
        <f>SHG!R81</f>
        <v>0</v>
      </c>
      <c r="O82" s="399">
        <f>SHG!N81</f>
        <v>0</v>
      </c>
      <c r="P82" s="398">
        <f>payesh!CD62</f>
        <v>0</v>
      </c>
      <c r="Q82" s="401">
        <f>payesh!CD82</f>
        <v>0</v>
      </c>
    </row>
    <row r="83" spans="4:17" ht="18.75" thickBot="1" x14ac:dyDescent="0.45">
      <c r="D83" s="402">
        <f>SHG!B82</f>
        <v>79</v>
      </c>
      <c r="E83" s="396">
        <f>SHG!C82</f>
        <v>0</v>
      </c>
      <c r="F83" s="390">
        <f>SHG!D82</f>
        <v>0</v>
      </c>
      <c r="G83" s="390">
        <f>SHG!E82</f>
        <v>0</v>
      </c>
      <c r="H83" s="391">
        <f>payesh!CE15</f>
        <v>0</v>
      </c>
      <c r="I83" s="390">
        <f>SHG!F82</f>
        <v>0</v>
      </c>
      <c r="J83" s="392"/>
      <c r="K83" s="390">
        <f>payesh!CE22</f>
        <v>0</v>
      </c>
      <c r="L83" s="390">
        <f>SHG!P82</f>
        <v>0</v>
      </c>
      <c r="M83" s="390">
        <f>SHG!Q82</f>
        <v>0</v>
      </c>
      <c r="N83" s="390">
        <f>SHG!R82</f>
        <v>0</v>
      </c>
      <c r="O83" s="391">
        <f>SHG!N82</f>
        <v>0</v>
      </c>
      <c r="P83" s="390">
        <f>payesh!CE62</f>
        <v>0</v>
      </c>
      <c r="Q83" s="393">
        <f>payesh!CE82</f>
        <v>0</v>
      </c>
    </row>
    <row r="84" spans="4:17" ht="18.75" thickBot="1" x14ac:dyDescent="0.45">
      <c r="D84" s="395">
        <f>SHG!B83</f>
        <v>80</v>
      </c>
      <c r="E84" s="397">
        <f>SHG!C83</f>
        <v>0</v>
      </c>
      <c r="F84" s="398">
        <f>SHG!D83</f>
        <v>0</v>
      </c>
      <c r="G84" s="398">
        <f>SHG!E83</f>
        <v>0</v>
      </c>
      <c r="H84" s="399">
        <f>payesh!CF15</f>
        <v>0</v>
      </c>
      <c r="I84" s="398">
        <f>SHG!F83</f>
        <v>0</v>
      </c>
      <c r="J84" s="400"/>
      <c r="K84" s="398">
        <f>payesh!CF22</f>
        <v>0</v>
      </c>
      <c r="L84" s="398">
        <f>SHG!P83</f>
        <v>0</v>
      </c>
      <c r="M84" s="398">
        <f>SHG!Q83</f>
        <v>0</v>
      </c>
      <c r="N84" s="398">
        <f>SHG!R83</f>
        <v>0</v>
      </c>
      <c r="O84" s="399">
        <f>SHG!N83</f>
        <v>0</v>
      </c>
      <c r="P84" s="398">
        <f>payesh!CF62</f>
        <v>0</v>
      </c>
      <c r="Q84" s="401">
        <f>payesh!CF82</f>
        <v>0</v>
      </c>
    </row>
    <row r="85" spans="4:17" ht="18.75" thickBot="1" x14ac:dyDescent="0.45">
      <c r="D85" s="402">
        <f>SHG!B84</f>
        <v>81</v>
      </c>
      <c r="E85" s="396">
        <f>SHG!C84</f>
        <v>0</v>
      </c>
      <c r="F85" s="390">
        <f>SHG!D84</f>
        <v>0</v>
      </c>
      <c r="G85" s="390">
        <f>SHG!E84</f>
        <v>0</v>
      </c>
      <c r="H85" s="391">
        <f>payesh!CG15</f>
        <v>0</v>
      </c>
      <c r="I85" s="390">
        <f>SHG!F84</f>
        <v>0</v>
      </c>
      <c r="J85" s="392"/>
      <c r="K85" s="390">
        <f>payesh!CG22</f>
        <v>0</v>
      </c>
      <c r="L85" s="390">
        <f>SHG!P84</f>
        <v>0</v>
      </c>
      <c r="M85" s="390">
        <f>SHG!Q84</f>
        <v>0</v>
      </c>
      <c r="N85" s="390">
        <f>SHG!R84</f>
        <v>0</v>
      </c>
      <c r="O85" s="391">
        <f>SHG!N84</f>
        <v>0</v>
      </c>
      <c r="P85" s="390">
        <f>payesh!CG62</f>
        <v>0</v>
      </c>
      <c r="Q85" s="393">
        <f>payesh!CG82</f>
        <v>0</v>
      </c>
    </row>
    <row r="86" spans="4:17" ht="18.75" thickBot="1" x14ac:dyDescent="0.45">
      <c r="D86" s="395">
        <f>SHG!B85</f>
        <v>82</v>
      </c>
      <c r="E86" s="397">
        <f>SHG!C85</f>
        <v>0</v>
      </c>
      <c r="F86" s="398">
        <f>SHG!D85</f>
        <v>0</v>
      </c>
      <c r="G86" s="398">
        <f>SHG!E85</f>
        <v>0</v>
      </c>
      <c r="H86" s="399">
        <f>payesh!CH15</f>
        <v>0</v>
      </c>
      <c r="I86" s="398">
        <f>SHG!F85</f>
        <v>0</v>
      </c>
      <c r="J86" s="400"/>
      <c r="K86" s="398">
        <f>payesh!CH22</f>
        <v>0</v>
      </c>
      <c r="L86" s="398">
        <f>SHG!P85</f>
        <v>0</v>
      </c>
      <c r="M86" s="398">
        <f>SHG!Q85</f>
        <v>0</v>
      </c>
      <c r="N86" s="398">
        <f>SHG!R85</f>
        <v>0</v>
      </c>
      <c r="O86" s="399">
        <f>SHG!N85</f>
        <v>0</v>
      </c>
      <c r="P86" s="398">
        <f>payesh!CH62</f>
        <v>0</v>
      </c>
      <c r="Q86" s="401">
        <f>payesh!CH82</f>
        <v>0</v>
      </c>
    </row>
    <row r="87" spans="4:17" ht="18.75" thickBot="1" x14ac:dyDescent="0.45">
      <c r="D87" s="402">
        <f>SHG!B86</f>
        <v>83</v>
      </c>
      <c r="E87" s="396">
        <f>SHG!C86</f>
        <v>0</v>
      </c>
      <c r="F87" s="390">
        <f>SHG!D86</f>
        <v>0</v>
      </c>
      <c r="G87" s="390">
        <f>SHG!E86</f>
        <v>0</v>
      </c>
      <c r="H87" s="391">
        <f>payesh!CI15</f>
        <v>0</v>
      </c>
      <c r="I87" s="390">
        <f>SHG!F86</f>
        <v>0</v>
      </c>
      <c r="J87" s="392"/>
      <c r="K87" s="390">
        <f>payesh!CI22</f>
        <v>0</v>
      </c>
      <c r="L87" s="390">
        <f>SHG!P86</f>
        <v>0</v>
      </c>
      <c r="M87" s="390">
        <f>SHG!Q86</f>
        <v>0</v>
      </c>
      <c r="N87" s="390">
        <f>SHG!R86</f>
        <v>0</v>
      </c>
      <c r="O87" s="391">
        <f>SHG!N86</f>
        <v>0</v>
      </c>
      <c r="P87" s="390">
        <f>payesh!CI62</f>
        <v>0</v>
      </c>
      <c r="Q87" s="393">
        <f>payesh!CI82</f>
        <v>0</v>
      </c>
    </row>
    <row r="88" spans="4:17" ht="18.75" thickBot="1" x14ac:dyDescent="0.45">
      <c r="D88" s="395">
        <f>SHG!B87</f>
        <v>84</v>
      </c>
      <c r="E88" s="397">
        <f>SHG!C87</f>
        <v>0</v>
      </c>
      <c r="F88" s="398">
        <f>SHG!D87</f>
        <v>0</v>
      </c>
      <c r="G88" s="398">
        <f>SHG!E87</f>
        <v>0</v>
      </c>
      <c r="H88" s="399">
        <f>payesh!CJ15</f>
        <v>0</v>
      </c>
      <c r="I88" s="398">
        <f>SHG!F87</f>
        <v>0</v>
      </c>
      <c r="J88" s="400"/>
      <c r="K88" s="398">
        <f>payesh!CJ22</f>
        <v>0</v>
      </c>
      <c r="L88" s="398">
        <f>SHG!P87</f>
        <v>0</v>
      </c>
      <c r="M88" s="398">
        <f>SHG!Q87</f>
        <v>0</v>
      </c>
      <c r="N88" s="398">
        <f>SHG!R87</f>
        <v>0</v>
      </c>
      <c r="O88" s="399">
        <f>SHG!N87</f>
        <v>0</v>
      </c>
      <c r="P88" s="398">
        <f>payesh!CJ62</f>
        <v>0</v>
      </c>
      <c r="Q88" s="401">
        <f>payesh!CJ82</f>
        <v>0</v>
      </c>
    </row>
    <row r="89" spans="4:17" ht="18.75" thickBot="1" x14ac:dyDescent="0.45">
      <c r="D89" s="402">
        <f>SHG!B88</f>
        <v>85</v>
      </c>
      <c r="E89" s="396">
        <f>SHG!C88</f>
        <v>0</v>
      </c>
      <c r="F89" s="390">
        <f>SHG!D88</f>
        <v>0</v>
      </c>
      <c r="G89" s="390">
        <f>SHG!E88</f>
        <v>0</v>
      </c>
      <c r="H89" s="391">
        <f>payesh!CK15</f>
        <v>0</v>
      </c>
      <c r="I89" s="390">
        <f>SHG!F88</f>
        <v>0</v>
      </c>
      <c r="J89" s="392"/>
      <c r="K89" s="390">
        <f>payesh!CK22</f>
        <v>0</v>
      </c>
      <c r="L89" s="390">
        <f>SHG!P88</f>
        <v>0</v>
      </c>
      <c r="M89" s="390">
        <f>SHG!Q88</f>
        <v>0</v>
      </c>
      <c r="N89" s="390">
        <f>SHG!R88</f>
        <v>0</v>
      </c>
      <c r="O89" s="391">
        <f>SHG!N88</f>
        <v>0</v>
      </c>
      <c r="P89" s="390">
        <f>payesh!CK62</f>
        <v>0</v>
      </c>
      <c r="Q89" s="393">
        <f>payesh!CK82</f>
        <v>0</v>
      </c>
    </row>
    <row r="90" spans="4:17" ht="18.75" thickBot="1" x14ac:dyDescent="0.45">
      <c r="D90" s="395">
        <f>SHG!B89</f>
        <v>86</v>
      </c>
      <c r="E90" s="397">
        <f>SHG!C89</f>
        <v>0</v>
      </c>
      <c r="F90" s="398">
        <f>SHG!D89</f>
        <v>0</v>
      </c>
      <c r="G90" s="398">
        <f>SHG!E89</f>
        <v>0</v>
      </c>
      <c r="H90" s="399">
        <f>payesh!CL15</f>
        <v>0</v>
      </c>
      <c r="I90" s="398">
        <f>SHG!F89</f>
        <v>0</v>
      </c>
      <c r="J90" s="400"/>
      <c r="K90" s="398">
        <f>payesh!CL22</f>
        <v>0</v>
      </c>
      <c r="L90" s="398">
        <f>SHG!P89</f>
        <v>0</v>
      </c>
      <c r="M90" s="398">
        <f>SHG!Q89</f>
        <v>0</v>
      </c>
      <c r="N90" s="398">
        <f>SHG!R89</f>
        <v>0</v>
      </c>
      <c r="O90" s="399">
        <f>SHG!N89</f>
        <v>0</v>
      </c>
      <c r="P90" s="398">
        <f>payesh!CL62</f>
        <v>0</v>
      </c>
      <c r="Q90" s="401">
        <f>payesh!CL82</f>
        <v>0</v>
      </c>
    </row>
    <row r="91" spans="4:17" ht="18.75" thickBot="1" x14ac:dyDescent="0.45">
      <c r="D91" s="402">
        <f>SHG!B90</f>
        <v>87</v>
      </c>
      <c r="E91" s="396">
        <f>SHG!C90</f>
        <v>0</v>
      </c>
      <c r="F91" s="390">
        <f>SHG!D90</f>
        <v>0</v>
      </c>
      <c r="G91" s="390">
        <f>SHG!E90</f>
        <v>0</v>
      </c>
      <c r="H91" s="391">
        <f>payesh!CM15</f>
        <v>0</v>
      </c>
      <c r="I91" s="390">
        <f>SHG!F90</f>
        <v>0</v>
      </c>
      <c r="J91" s="392"/>
      <c r="K91" s="390">
        <f>payesh!CM22</f>
        <v>0</v>
      </c>
      <c r="L91" s="390">
        <f>SHG!P90</f>
        <v>0</v>
      </c>
      <c r="M91" s="390">
        <f>SHG!Q90</f>
        <v>0</v>
      </c>
      <c r="N91" s="390">
        <f>SHG!R90</f>
        <v>0</v>
      </c>
      <c r="O91" s="391">
        <f>SHG!N90</f>
        <v>0</v>
      </c>
      <c r="P91" s="390">
        <f>payesh!CM62</f>
        <v>0</v>
      </c>
      <c r="Q91" s="393">
        <f>payesh!CM82</f>
        <v>0</v>
      </c>
    </row>
    <row r="92" spans="4:17" ht="18.75" thickBot="1" x14ac:dyDescent="0.45">
      <c r="D92" s="395">
        <f>SHG!B91</f>
        <v>88</v>
      </c>
      <c r="E92" s="397">
        <f>SHG!C91</f>
        <v>0</v>
      </c>
      <c r="F92" s="398">
        <f>SHG!D91</f>
        <v>0</v>
      </c>
      <c r="G92" s="398">
        <f>SHG!E91</f>
        <v>0</v>
      </c>
      <c r="H92" s="399">
        <f>payesh!CN15</f>
        <v>0</v>
      </c>
      <c r="I92" s="398">
        <f>SHG!F91</f>
        <v>0</v>
      </c>
      <c r="J92" s="400"/>
      <c r="K92" s="398">
        <f>payesh!CN22</f>
        <v>0</v>
      </c>
      <c r="L92" s="398">
        <f>SHG!P91</f>
        <v>0</v>
      </c>
      <c r="M92" s="398">
        <f>SHG!Q91</f>
        <v>0</v>
      </c>
      <c r="N92" s="398">
        <f>SHG!R91</f>
        <v>0</v>
      </c>
      <c r="O92" s="399">
        <f>SHG!N91</f>
        <v>0</v>
      </c>
      <c r="P92" s="398">
        <f>payesh!CN62</f>
        <v>0</v>
      </c>
      <c r="Q92" s="401">
        <f>payesh!CN82</f>
        <v>0</v>
      </c>
    </row>
    <row r="93" spans="4:17" ht="18.75" thickBot="1" x14ac:dyDescent="0.45">
      <c r="D93" s="402">
        <f>SHG!B92</f>
        <v>89</v>
      </c>
      <c r="E93" s="396">
        <f>SHG!C92</f>
        <v>0</v>
      </c>
      <c r="F93" s="390">
        <f>SHG!D92</f>
        <v>0</v>
      </c>
      <c r="G93" s="390">
        <f>SHG!E92</f>
        <v>0</v>
      </c>
      <c r="H93" s="391">
        <f>payesh!CO15</f>
        <v>0</v>
      </c>
      <c r="I93" s="390">
        <f>SHG!F92</f>
        <v>0</v>
      </c>
      <c r="J93" s="392"/>
      <c r="K93" s="390">
        <f>payesh!CO22</f>
        <v>0</v>
      </c>
      <c r="L93" s="390">
        <f>SHG!P92</f>
        <v>0</v>
      </c>
      <c r="M93" s="390">
        <f>SHG!Q92</f>
        <v>0</v>
      </c>
      <c r="N93" s="390">
        <f>SHG!R92</f>
        <v>0</v>
      </c>
      <c r="O93" s="391">
        <f>SHG!N92</f>
        <v>0</v>
      </c>
      <c r="P93" s="390">
        <f>payesh!CO62</f>
        <v>0</v>
      </c>
      <c r="Q93" s="393">
        <f>payesh!CO82</f>
        <v>0</v>
      </c>
    </row>
    <row r="94" spans="4:17" ht="18.75" thickBot="1" x14ac:dyDescent="0.45">
      <c r="D94" s="395">
        <f>SHG!B93</f>
        <v>90</v>
      </c>
      <c r="E94" s="397">
        <f>SHG!C93</f>
        <v>0</v>
      </c>
      <c r="F94" s="398">
        <f>SHG!D93</f>
        <v>0</v>
      </c>
      <c r="G94" s="398">
        <f>SHG!E93</f>
        <v>0</v>
      </c>
      <c r="H94" s="399">
        <f>payesh!CP15</f>
        <v>0</v>
      </c>
      <c r="I94" s="398">
        <f>SHG!F93</f>
        <v>0</v>
      </c>
      <c r="J94" s="400"/>
      <c r="K94" s="398">
        <f>payesh!CP22</f>
        <v>0</v>
      </c>
      <c r="L94" s="398">
        <f>SHG!P93</f>
        <v>0</v>
      </c>
      <c r="M94" s="398">
        <f>SHG!Q93</f>
        <v>0</v>
      </c>
      <c r="N94" s="398">
        <f>SHG!R93</f>
        <v>0</v>
      </c>
      <c r="O94" s="399">
        <f>SHG!N93</f>
        <v>0</v>
      </c>
      <c r="P94" s="398">
        <f>payesh!CP62</f>
        <v>0</v>
      </c>
      <c r="Q94" s="401">
        <f>payesh!CP82</f>
        <v>0</v>
      </c>
    </row>
    <row r="95" spans="4:17" ht="18.75" thickBot="1" x14ac:dyDescent="0.45">
      <c r="D95" s="402">
        <f>SHG!B94</f>
        <v>91</v>
      </c>
      <c r="E95" s="396">
        <f>SHG!C94</f>
        <v>0</v>
      </c>
      <c r="F95" s="390">
        <f>SHG!D94</f>
        <v>0</v>
      </c>
      <c r="G95" s="390">
        <f>SHG!E94</f>
        <v>0</v>
      </c>
      <c r="H95" s="391">
        <f>payesh!CQ15</f>
        <v>0</v>
      </c>
      <c r="I95" s="390">
        <f>SHG!F94</f>
        <v>0</v>
      </c>
      <c r="J95" s="392"/>
      <c r="K95" s="390">
        <f>payesh!CQ22</f>
        <v>0</v>
      </c>
      <c r="L95" s="390">
        <f>SHG!P94</f>
        <v>0</v>
      </c>
      <c r="M95" s="390">
        <f>SHG!Q94</f>
        <v>0</v>
      </c>
      <c r="N95" s="390">
        <f>SHG!R94</f>
        <v>0</v>
      </c>
      <c r="O95" s="391">
        <f>SHG!N94</f>
        <v>0</v>
      </c>
      <c r="P95" s="390">
        <f>payesh!CQ62</f>
        <v>0</v>
      </c>
      <c r="Q95" s="393">
        <f>payesh!CQ82</f>
        <v>0</v>
      </c>
    </row>
    <row r="96" spans="4:17" ht="18.75" thickBot="1" x14ac:dyDescent="0.45">
      <c r="D96" s="395">
        <f>SHG!B95</f>
        <v>92</v>
      </c>
      <c r="E96" s="397">
        <f>SHG!C95</f>
        <v>0</v>
      </c>
      <c r="F96" s="398">
        <f>SHG!D95</f>
        <v>0</v>
      </c>
      <c r="G96" s="398">
        <f>SHG!E95</f>
        <v>0</v>
      </c>
      <c r="H96" s="399">
        <f>payesh!CR15</f>
        <v>0</v>
      </c>
      <c r="I96" s="398">
        <f>SHG!F95</f>
        <v>0</v>
      </c>
      <c r="J96" s="400"/>
      <c r="K96" s="398">
        <f>payesh!CR22</f>
        <v>0</v>
      </c>
      <c r="L96" s="398">
        <f>SHG!P95</f>
        <v>0</v>
      </c>
      <c r="M96" s="398">
        <f>SHG!Q95</f>
        <v>0</v>
      </c>
      <c r="N96" s="398">
        <f>SHG!R95</f>
        <v>0</v>
      </c>
      <c r="O96" s="399">
        <f>SHG!N95</f>
        <v>0</v>
      </c>
      <c r="P96" s="398">
        <f>payesh!CR62</f>
        <v>0</v>
      </c>
      <c r="Q96" s="401">
        <f>payesh!CR82</f>
        <v>0</v>
      </c>
    </row>
    <row r="97" spans="4:17" ht="18.75" thickBot="1" x14ac:dyDescent="0.45">
      <c r="D97" s="402">
        <f>SHG!B96</f>
        <v>93</v>
      </c>
      <c r="E97" s="396">
        <f>SHG!C96</f>
        <v>0</v>
      </c>
      <c r="F97" s="390">
        <f>SHG!D96</f>
        <v>0</v>
      </c>
      <c r="G97" s="390">
        <f>SHG!E96</f>
        <v>0</v>
      </c>
      <c r="H97" s="391">
        <f>payesh!CS15</f>
        <v>0</v>
      </c>
      <c r="I97" s="390">
        <f>SHG!F96</f>
        <v>0</v>
      </c>
      <c r="J97" s="392"/>
      <c r="K97" s="390">
        <f>payesh!CS22</f>
        <v>0</v>
      </c>
      <c r="L97" s="390">
        <f>SHG!P96</f>
        <v>0</v>
      </c>
      <c r="M97" s="390">
        <f>SHG!Q96</f>
        <v>0</v>
      </c>
      <c r="N97" s="390">
        <f>SHG!R96</f>
        <v>0</v>
      </c>
      <c r="O97" s="391">
        <f>SHG!N96</f>
        <v>0</v>
      </c>
      <c r="P97" s="390">
        <f>payesh!CS62</f>
        <v>0</v>
      </c>
      <c r="Q97" s="393">
        <f>payesh!CS82</f>
        <v>0</v>
      </c>
    </row>
    <row r="98" spans="4:17" ht="18.75" thickBot="1" x14ac:dyDescent="0.45">
      <c r="D98" s="395">
        <f>SHG!B97</f>
        <v>94</v>
      </c>
      <c r="E98" s="397">
        <f>SHG!C97</f>
        <v>0</v>
      </c>
      <c r="F98" s="398">
        <f>SHG!D97</f>
        <v>0</v>
      </c>
      <c r="G98" s="398">
        <f>SHG!E97</f>
        <v>0</v>
      </c>
      <c r="H98" s="399">
        <f>payesh!CT15</f>
        <v>0</v>
      </c>
      <c r="I98" s="398">
        <f>SHG!F97</f>
        <v>0</v>
      </c>
      <c r="J98" s="400"/>
      <c r="K98" s="398">
        <f>payesh!CT22</f>
        <v>0</v>
      </c>
      <c r="L98" s="398">
        <f>SHG!P97</f>
        <v>0</v>
      </c>
      <c r="M98" s="398">
        <f>SHG!Q97</f>
        <v>0</v>
      </c>
      <c r="N98" s="398">
        <f>SHG!R97</f>
        <v>0</v>
      </c>
      <c r="O98" s="399">
        <f>SHG!N97</f>
        <v>0</v>
      </c>
      <c r="P98" s="398">
        <f>payesh!CT62</f>
        <v>0</v>
      </c>
      <c r="Q98" s="401">
        <f>payesh!CT82</f>
        <v>0</v>
      </c>
    </row>
    <row r="99" spans="4:17" ht="18.75" thickBot="1" x14ac:dyDescent="0.45">
      <c r="D99" s="402">
        <f>SHG!B98</f>
        <v>95</v>
      </c>
      <c r="E99" s="396">
        <f>SHG!C98</f>
        <v>0</v>
      </c>
      <c r="F99" s="390">
        <f>SHG!D98</f>
        <v>0</v>
      </c>
      <c r="G99" s="390">
        <f>SHG!E98</f>
        <v>0</v>
      </c>
      <c r="H99" s="391">
        <f>payesh!CU15</f>
        <v>0</v>
      </c>
      <c r="I99" s="390">
        <f>SHG!F98</f>
        <v>0</v>
      </c>
      <c r="J99" s="392"/>
      <c r="K99" s="390">
        <f>payesh!CU22</f>
        <v>0</v>
      </c>
      <c r="L99" s="390">
        <f>SHG!P98</f>
        <v>0</v>
      </c>
      <c r="M99" s="390">
        <f>SHG!Q98</f>
        <v>0</v>
      </c>
      <c r="N99" s="390">
        <f>SHG!R98</f>
        <v>0</v>
      </c>
      <c r="O99" s="391">
        <f>SHG!N98</f>
        <v>0</v>
      </c>
      <c r="P99" s="390">
        <f>payesh!CU62</f>
        <v>0</v>
      </c>
      <c r="Q99" s="393">
        <f>payesh!CU82</f>
        <v>0</v>
      </c>
    </row>
    <row r="100" spans="4:17" ht="18.75" thickBot="1" x14ac:dyDescent="0.45">
      <c r="D100" s="395">
        <f>SHG!B99</f>
        <v>96</v>
      </c>
      <c r="E100" s="397">
        <f>SHG!C99</f>
        <v>0</v>
      </c>
      <c r="F100" s="398">
        <f>SHG!D99</f>
        <v>0</v>
      </c>
      <c r="G100" s="398">
        <f>SHG!E99</f>
        <v>0</v>
      </c>
      <c r="H100" s="399">
        <f>payesh!CV15</f>
        <v>0</v>
      </c>
      <c r="I100" s="398">
        <f>SHG!F99</f>
        <v>0</v>
      </c>
      <c r="J100" s="400"/>
      <c r="K100" s="398">
        <f>payesh!CV22</f>
        <v>0</v>
      </c>
      <c r="L100" s="398">
        <f>SHG!P99</f>
        <v>0</v>
      </c>
      <c r="M100" s="398">
        <f>SHG!Q99</f>
        <v>0</v>
      </c>
      <c r="N100" s="398">
        <f>SHG!R99</f>
        <v>0</v>
      </c>
      <c r="O100" s="399">
        <f>SHG!N99</f>
        <v>0</v>
      </c>
      <c r="P100" s="398">
        <f>payesh!CV62</f>
        <v>0</v>
      </c>
      <c r="Q100" s="401">
        <f>payesh!CV82</f>
        <v>0</v>
      </c>
    </row>
    <row r="101" spans="4:17" ht="18.75" thickBot="1" x14ac:dyDescent="0.45">
      <c r="D101" s="402">
        <f>SHG!B100</f>
        <v>97</v>
      </c>
      <c r="E101" s="396">
        <f>SHG!C100</f>
        <v>0</v>
      </c>
      <c r="F101" s="390">
        <f>SHG!D100</f>
        <v>0</v>
      </c>
      <c r="G101" s="390">
        <f>SHG!E100</f>
        <v>0</v>
      </c>
      <c r="H101" s="391">
        <f>payesh!CW15</f>
        <v>0</v>
      </c>
      <c r="I101" s="390">
        <f>SHG!F100</f>
        <v>0</v>
      </c>
      <c r="J101" s="392"/>
      <c r="K101" s="390">
        <f>payesh!CW22</f>
        <v>0</v>
      </c>
      <c r="L101" s="390">
        <f>SHG!P100</f>
        <v>0</v>
      </c>
      <c r="M101" s="390">
        <f>SHG!Q100</f>
        <v>0</v>
      </c>
      <c r="N101" s="390">
        <f>SHG!R100</f>
        <v>0</v>
      </c>
      <c r="O101" s="391">
        <f>SHG!N100</f>
        <v>0</v>
      </c>
      <c r="P101" s="390">
        <f>payesh!CW62</f>
        <v>0</v>
      </c>
      <c r="Q101" s="393">
        <f>payesh!CW82</f>
        <v>0</v>
      </c>
    </row>
    <row r="102" spans="4:17" ht="18.75" thickBot="1" x14ac:dyDescent="0.45">
      <c r="D102" s="395">
        <f>SHG!B101</f>
        <v>98</v>
      </c>
      <c r="E102" s="397">
        <f>SHG!C101</f>
        <v>0</v>
      </c>
      <c r="F102" s="398">
        <f>SHG!D101</f>
        <v>0</v>
      </c>
      <c r="G102" s="398">
        <f>SHG!E101</f>
        <v>0</v>
      </c>
      <c r="H102" s="399">
        <f>payesh!CX15</f>
        <v>0</v>
      </c>
      <c r="I102" s="398">
        <f>SHG!F101</f>
        <v>0</v>
      </c>
      <c r="J102" s="400"/>
      <c r="K102" s="398">
        <f>payesh!CX22</f>
        <v>0</v>
      </c>
      <c r="L102" s="398">
        <f>SHG!P101</f>
        <v>0</v>
      </c>
      <c r="M102" s="398">
        <f>SHG!Q101</f>
        <v>0</v>
      </c>
      <c r="N102" s="398">
        <f>SHG!R101</f>
        <v>0</v>
      </c>
      <c r="O102" s="399">
        <f>SHG!N101</f>
        <v>0</v>
      </c>
      <c r="P102" s="398">
        <f>payesh!CX62</f>
        <v>0</v>
      </c>
      <c r="Q102" s="401">
        <f>payesh!CX82</f>
        <v>0</v>
      </c>
    </row>
    <row r="103" spans="4:17" ht="18.75" thickBot="1" x14ac:dyDescent="0.45">
      <c r="D103" s="402">
        <f>SHG!B102</f>
        <v>99</v>
      </c>
      <c r="E103" s="396">
        <f>SHG!C102</f>
        <v>0</v>
      </c>
      <c r="F103" s="390">
        <f>SHG!D102</f>
        <v>0</v>
      </c>
      <c r="G103" s="390">
        <f>SHG!E102</f>
        <v>0</v>
      </c>
      <c r="H103" s="391">
        <f>payesh!CY15</f>
        <v>0</v>
      </c>
      <c r="I103" s="390">
        <f>SHG!F102</f>
        <v>0</v>
      </c>
      <c r="J103" s="392"/>
      <c r="K103" s="390">
        <f>payesh!CY22</f>
        <v>0</v>
      </c>
      <c r="L103" s="390">
        <f>SHG!P102</f>
        <v>0</v>
      </c>
      <c r="M103" s="390">
        <f>SHG!Q102</f>
        <v>0</v>
      </c>
      <c r="N103" s="390">
        <f>SHG!R102</f>
        <v>0</v>
      </c>
      <c r="O103" s="391">
        <f>SHG!N102</f>
        <v>0</v>
      </c>
      <c r="P103" s="390">
        <f>payesh!CY62</f>
        <v>0</v>
      </c>
      <c r="Q103" s="393">
        <f>payesh!CY82</f>
        <v>0</v>
      </c>
    </row>
    <row r="104" spans="4:17" ht="18.75" thickBot="1" x14ac:dyDescent="0.45">
      <c r="D104" s="395">
        <f>SHG!B103</f>
        <v>100</v>
      </c>
      <c r="E104" s="397">
        <f>SHG!C103</f>
        <v>0</v>
      </c>
      <c r="F104" s="398">
        <f>SHG!D103</f>
        <v>0</v>
      </c>
      <c r="G104" s="398">
        <f>SHG!E103</f>
        <v>0</v>
      </c>
      <c r="H104" s="399">
        <f>payesh!CZ15</f>
        <v>0</v>
      </c>
      <c r="I104" s="398">
        <f>SHG!F103</f>
        <v>0</v>
      </c>
      <c r="J104" s="400"/>
      <c r="K104" s="398">
        <f>payesh!CZ22</f>
        <v>0</v>
      </c>
      <c r="L104" s="398">
        <f>SHG!P103</f>
        <v>0</v>
      </c>
      <c r="M104" s="398">
        <f>SHG!Q103</f>
        <v>0</v>
      </c>
      <c r="N104" s="398">
        <f>SHG!R103</f>
        <v>0</v>
      </c>
      <c r="O104" s="399">
        <f>SHG!N103</f>
        <v>0</v>
      </c>
      <c r="P104" s="398">
        <f>payesh!CZ62</f>
        <v>0</v>
      </c>
      <c r="Q104" s="401">
        <f>payesh!CZ82</f>
        <v>0</v>
      </c>
    </row>
    <row r="105" spans="4:17" ht="18.75" thickBot="1" x14ac:dyDescent="0.45">
      <c r="D105" s="402">
        <f>SHG!B104</f>
        <v>101</v>
      </c>
      <c r="E105" s="396">
        <f>SHG!C104</f>
        <v>0</v>
      </c>
      <c r="F105" s="390">
        <f>SHG!D104</f>
        <v>0</v>
      </c>
      <c r="G105" s="390">
        <f>SHG!E104</f>
        <v>0</v>
      </c>
      <c r="H105" s="391">
        <f>payesh!DA15</f>
        <v>0</v>
      </c>
      <c r="I105" s="390">
        <f>SHG!F104</f>
        <v>0</v>
      </c>
      <c r="J105" s="392"/>
      <c r="K105" s="390">
        <f>payesh!DA22</f>
        <v>0</v>
      </c>
      <c r="L105" s="390">
        <f>SHG!P104</f>
        <v>0</v>
      </c>
      <c r="M105" s="390">
        <f>SHG!Q104</f>
        <v>0</v>
      </c>
      <c r="N105" s="390">
        <f>SHG!R104</f>
        <v>0</v>
      </c>
      <c r="O105" s="391">
        <f>SHG!N104</f>
        <v>0</v>
      </c>
      <c r="P105" s="390">
        <f>payesh!DA62</f>
        <v>0</v>
      </c>
      <c r="Q105" s="393">
        <f>payesh!DA82</f>
        <v>0</v>
      </c>
    </row>
    <row r="106" spans="4:17" ht="18.75" thickBot="1" x14ac:dyDescent="0.45">
      <c r="D106" s="395">
        <f>SHG!B105</f>
        <v>102</v>
      </c>
      <c r="E106" s="397">
        <f>SHG!C105</f>
        <v>0</v>
      </c>
      <c r="F106" s="398">
        <f>SHG!D105</f>
        <v>0</v>
      </c>
      <c r="G106" s="398">
        <f>SHG!E105</f>
        <v>0</v>
      </c>
      <c r="H106" s="399">
        <f>payesh!DB15</f>
        <v>0</v>
      </c>
      <c r="I106" s="398">
        <f>SHG!F105</f>
        <v>0</v>
      </c>
      <c r="J106" s="400"/>
      <c r="K106" s="398">
        <f>payesh!DB22</f>
        <v>0</v>
      </c>
      <c r="L106" s="398">
        <f>SHG!P105</f>
        <v>0</v>
      </c>
      <c r="M106" s="398">
        <f>SHG!Q105</f>
        <v>0</v>
      </c>
      <c r="N106" s="398">
        <f>SHG!R105</f>
        <v>0</v>
      </c>
      <c r="O106" s="399">
        <f>SHG!N105</f>
        <v>0</v>
      </c>
      <c r="P106" s="398">
        <f>payesh!DB62</f>
        <v>0</v>
      </c>
      <c r="Q106" s="401">
        <f>payesh!DB82</f>
        <v>0</v>
      </c>
    </row>
    <row r="107" spans="4:17" ht="18.75" thickBot="1" x14ac:dyDescent="0.45">
      <c r="D107" s="402">
        <f>SHG!B106</f>
        <v>103</v>
      </c>
      <c r="E107" s="396">
        <f>SHG!C106</f>
        <v>0</v>
      </c>
      <c r="F107" s="390">
        <f>SHG!D106</f>
        <v>0</v>
      </c>
      <c r="G107" s="390">
        <f>SHG!E106</f>
        <v>0</v>
      </c>
      <c r="H107" s="391">
        <f>payesh!DC15</f>
        <v>0</v>
      </c>
      <c r="I107" s="390">
        <f>SHG!F106</f>
        <v>0</v>
      </c>
      <c r="J107" s="392"/>
      <c r="K107" s="390">
        <f>payesh!DC22</f>
        <v>0</v>
      </c>
      <c r="L107" s="390">
        <f>SHG!P106</f>
        <v>0</v>
      </c>
      <c r="M107" s="390">
        <f>SHG!Q106</f>
        <v>0</v>
      </c>
      <c r="N107" s="390">
        <f>SHG!R106</f>
        <v>0</v>
      </c>
      <c r="O107" s="391">
        <f>SHG!N106</f>
        <v>0</v>
      </c>
      <c r="P107" s="390">
        <f>payesh!DC62</f>
        <v>0</v>
      </c>
      <c r="Q107" s="393">
        <f>payesh!DC82</f>
        <v>0</v>
      </c>
    </row>
    <row r="108" spans="4:17" ht="18.75" thickBot="1" x14ac:dyDescent="0.45">
      <c r="D108" s="395">
        <f>SHG!B107</f>
        <v>104</v>
      </c>
      <c r="E108" s="397">
        <f>SHG!C107</f>
        <v>0</v>
      </c>
      <c r="F108" s="398">
        <f>SHG!D107</f>
        <v>0</v>
      </c>
      <c r="G108" s="398">
        <f>SHG!E107</f>
        <v>0</v>
      </c>
      <c r="H108" s="399">
        <f>payesh!DD15</f>
        <v>0</v>
      </c>
      <c r="I108" s="398">
        <f>SHG!F107</f>
        <v>0</v>
      </c>
      <c r="J108" s="400"/>
      <c r="K108" s="398">
        <f>payesh!DD22</f>
        <v>0</v>
      </c>
      <c r="L108" s="398">
        <f>SHG!P107</f>
        <v>0</v>
      </c>
      <c r="M108" s="398">
        <f>SHG!Q107</f>
        <v>0</v>
      </c>
      <c r="N108" s="398">
        <f>SHG!R107</f>
        <v>0</v>
      </c>
      <c r="O108" s="399">
        <f>SHG!N107</f>
        <v>0</v>
      </c>
      <c r="P108" s="398">
        <f>payesh!DD62</f>
        <v>0</v>
      </c>
      <c r="Q108" s="401">
        <f>payesh!DD82</f>
        <v>0</v>
      </c>
    </row>
    <row r="109" spans="4:17" ht="18.75" thickBot="1" x14ac:dyDescent="0.45">
      <c r="D109" s="402">
        <f>SHG!B108</f>
        <v>105</v>
      </c>
      <c r="E109" s="396">
        <f>SHG!C108</f>
        <v>0</v>
      </c>
      <c r="F109" s="390">
        <f>SHG!D108</f>
        <v>0</v>
      </c>
      <c r="G109" s="390">
        <f>SHG!E108</f>
        <v>0</v>
      </c>
      <c r="H109" s="391">
        <f>payesh!DE15</f>
        <v>0</v>
      </c>
      <c r="I109" s="390">
        <f>SHG!F108</f>
        <v>0</v>
      </c>
      <c r="J109" s="392"/>
      <c r="K109" s="390">
        <f>payesh!DE22</f>
        <v>0</v>
      </c>
      <c r="L109" s="390">
        <f>SHG!P108</f>
        <v>0</v>
      </c>
      <c r="M109" s="390">
        <f>SHG!Q108</f>
        <v>0</v>
      </c>
      <c r="N109" s="390">
        <f>SHG!R108</f>
        <v>0</v>
      </c>
      <c r="O109" s="391">
        <f>SHG!N108</f>
        <v>0</v>
      </c>
      <c r="P109" s="390">
        <f>payesh!DE62</f>
        <v>0</v>
      </c>
      <c r="Q109" s="393">
        <f>payesh!DE82</f>
        <v>0</v>
      </c>
    </row>
    <row r="110" spans="4:17" ht="18.75" thickBot="1" x14ac:dyDescent="0.45">
      <c r="D110" s="395">
        <f>SHG!B109</f>
        <v>106</v>
      </c>
      <c r="E110" s="397">
        <f>SHG!C109</f>
        <v>0</v>
      </c>
      <c r="F110" s="398">
        <f>SHG!D109</f>
        <v>0</v>
      </c>
      <c r="G110" s="398">
        <f>SHG!E109</f>
        <v>0</v>
      </c>
      <c r="H110" s="399">
        <f>payesh!DF15</f>
        <v>0</v>
      </c>
      <c r="I110" s="398">
        <f>SHG!F109</f>
        <v>0</v>
      </c>
      <c r="J110" s="400"/>
      <c r="K110" s="398">
        <f>payesh!DF22</f>
        <v>0</v>
      </c>
      <c r="L110" s="398">
        <f>SHG!P109</f>
        <v>0</v>
      </c>
      <c r="M110" s="398">
        <f>SHG!Q109</f>
        <v>0</v>
      </c>
      <c r="N110" s="398">
        <f>SHG!R109</f>
        <v>0</v>
      </c>
      <c r="O110" s="399">
        <f>SHG!N109</f>
        <v>0</v>
      </c>
      <c r="P110" s="398">
        <f>payesh!DF62</f>
        <v>0</v>
      </c>
      <c r="Q110" s="401">
        <f>payesh!DF82</f>
        <v>0</v>
      </c>
    </row>
    <row r="111" spans="4:17" ht="18.75" thickBot="1" x14ac:dyDescent="0.45">
      <c r="D111" s="402">
        <f>SHG!B110</f>
        <v>107</v>
      </c>
      <c r="E111" s="396">
        <f>SHG!C110</f>
        <v>0</v>
      </c>
      <c r="F111" s="390">
        <f>SHG!D110</f>
        <v>0</v>
      </c>
      <c r="G111" s="390">
        <f>SHG!E110</f>
        <v>0</v>
      </c>
      <c r="H111" s="391">
        <f>payesh!DG15</f>
        <v>0</v>
      </c>
      <c r="I111" s="390">
        <f>SHG!F110</f>
        <v>0</v>
      </c>
      <c r="J111" s="392"/>
      <c r="K111" s="390">
        <f>payesh!DG22</f>
        <v>0</v>
      </c>
      <c r="L111" s="390">
        <f>SHG!P110</f>
        <v>0</v>
      </c>
      <c r="M111" s="390">
        <f>SHG!Q110</f>
        <v>0</v>
      </c>
      <c r="N111" s="390">
        <f>SHG!R110</f>
        <v>0</v>
      </c>
      <c r="O111" s="391">
        <f>SHG!N110</f>
        <v>0</v>
      </c>
      <c r="P111" s="390">
        <f>payesh!DG62</f>
        <v>0</v>
      </c>
      <c r="Q111" s="393">
        <f>payesh!DG82</f>
        <v>0</v>
      </c>
    </row>
    <row r="112" spans="4:17" ht="18.75" thickBot="1" x14ac:dyDescent="0.45">
      <c r="D112" s="395">
        <f>SHG!B111</f>
        <v>108</v>
      </c>
      <c r="E112" s="397">
        <f>SHG!C111</f>
        <v>0</v>
      </c>
      <c r="F112" s="398">
        <f>SHG!D111</f>
        <v>0</v>
      </c>
      <c r="G112" s="398">
        <f>SHG!E111</f>
        <v>0</v>
      </c>
      <c r="H112" s="399">
        <f>payesh!DH15</f>
        <v>0</v>
      </c>
      <c r="I112" s="398">
        <f>SHG!F111</f>
        <v>0</v>
      </c>
      <c r="J112" s="400"/>
      <c r="K112" s="398">
        <f>payesh!DH22</f>
        <v>0</v>
      </c>
      <c r="L112" s="398">
        <f>SHG!P111</f>
        <v>0</v>
      </c>
      <c r="M112" s="398">
        <f>SHG!Q111</f>
        <v>0</v>
      </c>
      <c r="N112" s="398">
        <f>SHG!R111</f>
        <v>0</v>
      </c>
      <c r="O112" s="399">
        <f>SHG!N111</f>
        <v>0</v>
      </c>
      <c r="P112" s="398">
        <f>payesh!DH62</f>
        <v>0</v>
      </c>
      <c r="Q112" s="401">
        <f>payesh!DH82</f>
        <v>0</v>
      </c>
    </row>
    <row r="113" spans="4:29" ht="18.75" thickBot="1" x14ac:dyDescent="0.45">
      <c r="D113" s="402">
        <f>SHG!B112</f>
        <v>109</v>
      </c>
      <c r="E113" s="396">
        <f>SHG!C112</f>
        <v>0</v>
      </c>
      <c r="F113" s="390">
        <f>SHG!D112</f>
        <v>0</v>
      </c>
      <c r="G113" s="390">
        <f>SHG!E112</f>
        <v>0</v>
      </c>
      <c r="H113" s="391">
        <f>payesh!DI15</f>
        <v>0</v>
      </c>
      <c r="I113" s="390">
        <f>SHG!F112</f>
        <v>0</v>
      </c>
      <c r="J113" s="392"/>
      <c r="K113" s="390">
        <f>payesh!DI22</f>
        <v>0</v>
      </c>
      <c r="L113" s="390">
        <f>SHG!P112</f>
        <v>0</v>
      </c>
      <c r="M113" s="390">
        <f>SHG!Q112</f>
        <v>0</v>
      </c>
      <c r="N113" s="390">
        <f>SHG!R112</f>
        <v>0</v>
      </c>
      <c r="O113" s="391">
        <f>SHG!N112</f>
        <v>0</v>
      </c>
      <c r="P113" s="390">
        <f>payesh!DI62</f>
        <v>0</v>
      </c>
      <c r="Q113" s="393">
        <f>payesh!DI82</f>
        <v>0</v>
      </c>
    </row>
    <row r="114" spans="4:29" ht="18.75" thickBot="1" x14ac:dyDescent="0.45">
      <c r="D114" s="395">
        <f>SHG!B113</f>
        <v>110</v>
      </c>
      <c r="E114" s="397">
        <f>SHG!C113</f>
        <v>0</v>
      </c>
      <c r="F114" s="398">
        <f>SHG!D113</f>
        <v>0</v>
      </c>
      <c r="G114" s="398">
        <f>SHG!E113</f>
        <v>0</v>
      </c>
      <c r="H114" s="399">
        <f>payesh!DJ15</f>
        <v>0</v>
      </c>
      <c r="I114" s="398">
        <f>SHG!F113</f>
        <v>0</v>
      </c>
      <c r="J114" s="400"/>
      <c r="K114" s="398">
        <f>payesh!DJ22</f>
        <v>0</v>
      </c>
      <c r="L114" s="398">
        <f>SHG!P113</f>
        <v>0</v>
      </c>
      <c r="M114" s="398">
        <f>SHG!Q113</f>
        <v>0</v>
      </c>
      <c r="N114" s="398">
        <f>SHG!R113</f>
        <v>0</v>
      </c>
      <c r="O114" s="399">
        <f>SHG!N113</f>
        <v>0</v>
      </c>
      <c r="P114" s="398">
        <f>payesh!DJ62</f>
        <v>0</v>
      </c>
      <c r="Q114" s="401">
        <f>payesh!DJ82</f>
        <v>0</v>
      </c>
    </row>
    <row r="115" spans="4:29" ht="18.75" thickBot="1" x14ac:dyDescent="0.45">
      <c r="D115" s="402">
        <f>SHG!B114</f>
        <v>111</v>
      </c>
      <c r="E115" s="396">
        <f>SHG!C114</f>
        <v>0</v>
      </c>
      <c r="F115" s="390">
        <f>SHG!D114</f>
        <v>0</v>
      </c>
      <c r="G115" s="390">
        <f>SHG!E114</f>
        <v>0</v>
      </c>
      <c r="H115" s="391">
        <f>payesh!DK15</f>
        <v>0</v>
      </c>
      <c r="I115" s="390">
        <f>SHG!F114</f>
        <v>0</v>
      </c>
      <c r="J115" s="392"/>
      <c r="K115" s="390">
        <f>payesh!DK22</f>
        <v>0</v>
      </c>
      <c r="L115" s="390">
        <f>SHG!P114</f>
        <v>0</v>
      </c>
      <c r="M115" s="390">
        <f>SHG!Q114</f>
        <v>0</v>
      </c>
      <c r="N115" s="390">
        <f>SHG!R114</f>
        <v>0</v>
      </c>
      <c r="O115" s="391">
        <f>SHG!N114</f>
        <v>0</v>
      </c>
      <c r="P115" s="390">
        <f>payesh!DK62</f>
        <v>0</v>
      </c>
      <c r="Q115" s="393">
        <f>payesh!DK82</f>
        <v>0</v>
      </c>
    </row>
    <row r="116" spans="4:29" ht="18.75" thickBot="1" x14ac:dyDescent="0.45">
      <c r="D116" s="395">
        <f>SHG!B115</f>
        <v>112</v>
      </c>
      <c r="E116" s="397">
        <f>SHG!C115</f>
        <v>0</v>
      </c>
      <c r="F116" s="398">
        <f>SHG!D115</f>
        <v>0</v>
      </c>
      <c r="G116" s="398">
        <f>SHG!E115</f>
        <v>0</v>
      </c>
      <c r="H116" s="399">
        <f>payesh!DL15</f>
        <v>0</v>
      </c>
      <c r="I116" s="398">
        <f>SHG!F115</f>
        <v>0</v>
      </c>
      <c r="J116" s="400"/>
      <c r="K116" s="398">
        <f>payesh!DL22</f>
        <v>0</v>
      </c>
      <c r="L116" s="398">
        <f>SHG!P115</f>
        <v>0</v>
      </c>
      <c r="M116" s="398">
        <f>SHG!Q115</f>
        <v>0</v>
      </c>
      <c r="N116" s="398">
        <f>SHG!R115</f>
        <v>0</v>
      </c>
      <c r="O116" s="399">
        <f>SHG!N115</f>
        <v>0</v>
      </c>
      <c r="P116" s="398">
        <f>payesh!DL62</f>
        <v>0</v>
      </c>
      <c r="Q116" s="401">
        <f>payesh!DL82</f>
        <v>0</v>
      </c>
    </row>
    <row r="117" spans="4:29" ht="18.75" thickBot="1" x14ac:dyDescent="0.45">
      <c r="D117" s="402">
        <f>SHG!B116</f>
        <v>113</v>
      </c>
      <c r="E117" s="396">
        <f>SHG!C116</f>
        <v>0</v>
      </c>
      <c r="F117" s="390">
        <f>SHG!D116</f>
        <v>0</v>
      </c>
      <c r="G117" s="390">
        <f>SHG!E116</f>
        <v>0</v>
      </c>
      <c r="H117" s="391">
        <f>payesh!DM15</f>
        <v>0</v>
      </c>
      <c r="I117" s="390">
        <f>SHG!F116</f>
        <v>0</v>
      </c>
      <c r="J117" s="392"/>
      <c r="K117" s="390">
        <f>payesh!DM22</f>
        <v>0</v>
      </c>
      <c r="L117" s="390">
        <f>SHG!P116</f>
        <v>0</v>
      </c>
      <c r="M117" s="390">
        <f>SHG!Q116</f>
        <v>0</v>
      </c>
      <c r="N117" s="390">
        <f>SHG!R116</f>
        <v>0</v>
      </c>
      <c r="O117" s="391">
        <f>SHG!N116</f>
        <v>0</v>
      </c>
      <c r="P117" s="390">
        <f>payesh!DM62</f>
        <v>0</v>
      </c>
      <c r="Q117" s="393">
        <f>payesh!DM82</f>
        <v>0</v>
      </c>
    </row>
    <row r="118" spans="4:29" ht="18.75" thickBot="1" x14ac:dyDescent="0.45">
      <c r="D118" s="395">
        <f>SHG!B117</f>
        <v>114</v>
      </c>
      <c r="E118" s="397">
        <f>SHG!C117</f>
        <v>0</v>
      </c>
      <c r="F118" s="398">
        <f>SHG!D117</f>
        <v>0</v>
      </c>
      <c r="G118" s="398">
        <f>SHG!E117</f>
        <v>0</v>
      </c>
      <c r="H118" s="399">
        <f>payesh!DN15</f>
        <v>0</v>
      </c>
      <c r="I118" s="398">
        <f>SHG!F117</f>
        <v>0</v>
      </c>
      <c r="J118" s="400"/>
      <c r="K118" s="398">
        <f>payesh!DN22</f>
        <v>0</v>
      </c>
      <c r="L118" s="398">
        <f>SHG!P117</f>
        <v>0</v>
      </c>
      <c r="M118" s="398">
        <f>SHG!Q117</f>
        <v>0</v>
      </c>
      <c r="N118" s="398">
        <f>SHG!R117</f>
        <v>0</v>
      </c>
      <c r="O118" s="399">
        <f>SHG!N117</f>
        <v>0</v>
      </c>
      <c r="P118" s="398">
        <f>payesh!DN62</f>
        <v>0</v>
      </c>
      <c r="Q118" s="401">
        <f>payesh!DN82</f>
        <v>0</v>
      </c>
      <c r="W118" s="89"/>
      <c r="X118" s="89"/>
      <c r="Y118" s="89"/>
      <c r="Z118" s="89"/>
      <c r="AA118" s="89"/>
      <c r="AB118" s="89"/>
      <c r="AC118" s="89"/>
    </row>
    <row r="119" spans="4:29" ht="18.75" thickBot="1" x14ac:dyDescent="0.45">
      <c r="D119" s="402">
        <f>SHG!B118</f>
        <v>115</v>
      </c>
      <c r="E119" s="396">
        <f>SHG!C118</f>
        <v>0</v>
      </c>
      <c r="F119" s="390">
        <f>SHG!D118</f>
        <v>0</v>
      </c>
      <c r="G119" s="390">
        <f>SHG!E118</f>
        <v>0</v>
      </c>
      <c r="H119" s="391">
        <f>payesh!DO15</f>
        <v>0</v>
      </c>
      <c r="I119" s="390">
        <f>SHG!F118</f>
        <v>0</v>
      </c>
      <c r="J119" s="392"/>
      <c r="K119" s="390">
        <f>payesh!DO22</f>
        <v>0</v>
      </c>
      <c r="L119" s="390">
        <f>SHG!P118</f>
        <v>0</v>
      </c>
      <c r="M119" s="390">
        <f>SHG!Q118</f>
        <v>0</v>
      </c>
      <c r="N119" s="390">
        <f>SHG!R118</f>
        <v>0</v>
      </c>
      <c r="O119" s="391">
        <f>SHG!N118</f>
        <v>0</v>
      </c>
      <c r="P119" s="390">
        <f>payesh!DO62</f>
        <v>0</v>
      </c>
      <c r="Q119" s="393">
        <f>payesh!DO82</f>
        <v>0</v>
      </c>
    </row>
    <row r="120" spans="4:29" ht="18.75" thickBot="1" x14ac:dyDescent="0.45">
      <c r="D120" s="395">
        <f>SHG!B119</f>
        <v>116</v>
      </c>
      <c r="E120" s="397">
        <f>SHG!C119</f>
        <v>0</v>
      </c>
      <c r="F120" s="398">
        <f>SHG!D119</f>
        <v>0</v>
      </c>
      <c r="G120" s="398">
        <f>SHG!E119</f>
        <v>0</v>
      </c>
      <c r="H120" s="399">
        <f>payesh!DP15</f>
        <v>0</v>
      </c>
      <c r="I120" s="398">
        <f>SHG!F119</f>
        <v>0</v>
      </c>
      <c r="J120" s="400"/>
      <c r="K120" s="398">
        <f>payesh!DP22</f>
        <v>0</v>
      </c>
      <c r="L120" s="398">
        <f>SHG!P119</f>
        <v>0</v>
      </c>
      <c r="M120" s="398">
        <f>SHG!Q119</f>
        <v>0</v>
      </c>
      <c r="N120" s="398">
        <f>SHG!R119</f>
        <v>0</v>
      </c>
      <c r="O120" s="399">
        <f>SHG!N119</f>
        <v>0</v>
      </c>
      <c r="P120" s="398">
        <f>payesh!DP62</f>
        <v>0</v>
      </c>
      <c r="Q120" s="401">
        <f>payesh!DP82</f>
        <v>0</v>
      </c>
    </row>
    <row r="121" spans="4:29" ht="18.75" thickBot="1" x14ac:dyDescent="0.45">
      <c r="D121" s="402">
        <f>SHG!B120</f>
        <v>117</v>
      </c>
      <c r="E121" s="396">
        <f>SHG!C120</f>
        <v>0</v>
      </c>
      <c r="F121" s="390">
        <f>SHG!D120</f>
        <v>0</v>
      </c>
      <c r="G121" s="390">
        <f>SHG!E120</f>
        <v>0</v>
      </c>
      <c r="H121" s="391">
        <f>payesh!DQ15</f>
        <v>0</v>
      </c>
      <c r="I121" s="390">
        <f>SHG!F120</f>
        <v>0</v>
      </c>
      <c r="J121" s="392"/>
      <c r="K121" s="390">
        <f>payesh!DQ22</f>
        <v>0</v>
      </c>
      <c r="L121" s="390">
        <f>SHG!P120</f>
        <v>0</v>
      </c>
      <c r="M121" s="390">
        <f>SHG!Q120</f>
        <v>0</v>
      </c>
      <c r="N121" s="390">
        <f>SHG!R120</f>
        <v>0</v>
      </c>
      <c r="O121" s="391">
        <f>SHG!N120</f>
        <v>0</v>
      </c>
      <c r="P121" s="390">
        <f>payesh!DQ62</f>
        <v>0</v>
      </c>
      <c r="Q121" s="393">
        <f>payesh!DQ82</f>
        <v>0</v>
      </c>
    </row>
    <row r="122" spans="4:29" ht="18.75" thickBot="1" x14ac:dyDescent="0.45">
      <c r="D122" s="395">
        <f>SHG!B121</f>
        <v>118</v>
      </c>
      <c r="E122" s="397">
        <f>SHG!C121</f>
        <v>0</v>
      </c>
      <c r="F122" s="398">
        <f>SHG!D121</f>
        <v>0</v>
      </c>
      <c r="G122" s="398">
        <f>SHG!E121</f>
        <v>0</v>
      </c>
      <c r="H122" s="399">
        <f>payesh!DR15</f>
        <v>0</v>
      </c>
      <c r="I122" s="398">
        <f>SHG!F121</f>
        <v>0</v>
      </c>
      <c r="J122" s="400"/>
      <c r="K122" s="398">
        <f>payesh!DR22</f>
        <v>0</v>
      </c>
      <c r="L122" s="398">
        <f>SHG!P121</f>
        <v>0</v>
      </c>
      <c r="M122" s="398">
        <f>SHG!Q121</f>
        <v>0</v>
      </c>
      <c r="N122" s="398">
        <f>SHG!R121</f>
        <v>0</v>
      </c>
      <c r="O122" s="399">
        <f>SHG!N121</f>
        <v>0</v>
      </c>
      <c r="P122" s="398">
        <f>payesh!DR62</f>
        <v>0</v>
      </c>
      <c r="Q122" s="401">
        <f>payesh!DR82</f>
        <v>0</v>
      </c>
    </row>
    <row r="123" spans="4:29" ht="18.75" thickBot="1" x14ac:dyDescent="0.45">
      <c r="D123" s="402">
        <f>SHG!B122</f>
        <v>119</v>
      </c>
      <c r="E123" s="396">
        <f>SHG!C122</f>
        <v>0</v>
      </c>
      <c r="F123" s="390">
        <f>SHG!D122</f>
        <v>0</v>
      </c>
      <c r="G123" s="390">
        <f>SHG!E122</f>
        <v>0</v>
      </c>
      <c r="H123" s="391">
        <f>payesh!DS15</f>
        <v>0</v>
      </c>
      <c r="I123" s="390">
        <f>SHG!F122</f>
        <v>0</v>
      </c>
      <c r="J123" s="392"/>
      <c r="K123" s="390">
        <f>payesh!DS22</f>
        <v>0</v>
      </c>
      <c r="L123" s="390">
        <f>SHG!P122</f>
        <v>0</v>
      </c>
      <c r="M123" s="390">
        <f>SHG!Q122</f>
        <v>0</v>
      </c>
      <c r="N123" s="390">
        <f>SHG!R122</f>
        <v>0</v>
      </c>
      <c r="O123" s="391">
        <f>SHG!N122</f>
        <v>0</v>
      </c>
      <c r="P123" s="390">
        <f>payesh!DS62</f>
        <v>0</v>
      </c>
      <c r="Q123" s="393">
        <f>payesh!DS82</f>
        <v>0</v>
      </c>
    </row>
    <row r="124" spans="4:29" ht="18.75" thickBot="1" x14ac:dyDescent="0.45">
      <c r="D124" s="395">
        <f>SHG!B123</f>
        <v>120</v>
      </c>
      <c r="E124" s="397">
        <f>SHG!C123</f>
        <v>0</v>
      </c>
      <c r="F124" s="398">
        <f>SHG!D123</f>
        <v>0</v>
      </c>
      <c r="G124" s="398">
        <f>SHG!E123</f>
        <v>0</v>
      </c>
      <c r="H124" s="399">
        <f>payesh!DT15</f>
        <v>0</v>
      </c>
      <c r="I124" s="398">
        <f>SHG!F123</f>
        <v>0</v>
      </c>
      <c r="J124" s="400"/>
      <c r="K124" s="398">
        <f>payesh!DT22</f>
        <v>0</v>
      </c>
      <c r="L124" s="398">
        <f>SHG!P123</f>
        <v>0</v>
      </c>
      <c r="M124" s="398">
        <f>SHG!Q123</f>
        <v>0</v>
      </c>
      <c r="N124" s="398">
        <f>SHG!R123</f>
        <v>0</v>
      </c>
      <c r="O124" s="399">
        <f>SHG!N123</f>
        <v>0</v>
      </c>
      <c r="P124" s="398">
        <f>payesh!DT62</f>
        <v>0</v>
      </c>
      <c r="Q124" s="401">
        <f>payesh!DT82</f>
        <v>0</v>
      </c>
    </row>
    <row r="125" spans="4:29" ht="18.75" thickBot="1" x14ac:dyDescent="0.45">
      <c r="D125" s="402">
        <f>SHG!B124</f>
        <v>121</v>
      </c>
      <c r="E125" s="396">
        <f>SHG!C124</f>
        <v>0</v>
      </c>
      <c r="F125" s="390">
        <f>SHG!D124</f>
        <v>0</v>
      </c>
      <c r="G125" s="390">
        <f>SHG!E124</f>
        <v>0</v>
      </c>
      <c r="H125" s="391">
        <f>payesh!DU15</f>
        <v>0</v>
      </c>
      <c r="I125" s="390">
        <f>SHG!F124</f>
        <v>0</v>
      </c>
      <c r="J125" s="392"/>
      <c r="K125" s="390">
        <f>payesh!DU22</f>
        <v>0</v>
      </c>
      <c r="L125" s="390">
        <f>SHG!P124</f>
        <v>0</v>
      </c>
      <c r="M125" s="390">
        <f>SHG!Q124</f>
        <v>0</v>
      </c>
      <c r="N125" s="390">
        <f>SHG!R124</f>
        <v>0</v>
      </c>
      <c r="O125" s="391">
        <f>SHG!N124</f>
        <v>0</v>
      </c>
      <c r="P125" s="390">
        <f>payesh!DU62</f>
        <v>0</v>
      </c>
      <c r="Q125" s="393">
        <f>payesh!DU82</f>
        <v>0</v>
      </c>
    </row>
    <row r="126" spans="4:29" ht="18.75" thickBot="1" x14ac:dyDescent="0.45">
      <c r="D126" s="395">
        <f>SHG!B125</f>
        <v>122</v>
      </c>
      <c r="E126" s="397">
        <f>SHG!C125</f>
        <v>0</v>
      </c>
      <c r="F126" s="398">
        <f>SHG!D125</f>
        <v>0</v>
      </c>
      <c r="G126" s="398">
        <f>SHG!E125</f>
        <v>0</v>
      </c>
      <c r="H126" s="399">
        <f>payesh!DV15</f>
        <v>0</v>
      </c>
      <c r="I126" s="398">
        <f>SHG!F125</f>
        <v>0</v>
      </c>
      <c r="J126" s="400"/>
      <c r="K126" s="398">
        <f>payesh!DV22</f>
        <v>0</v>
      </c>
      <c r="L126" s="398">
        <f>SHG!P125</f>
        <v>0</v>
      </c>
      <c r="M126" s="398">
        <f>SHG!Q125</f>
        <v>0</v>
      </c>
      <c r="N126" s="398">
        <f>SHG!R125</f>
        <v>0</v>
      </c>
      <c r="O126" s="399">
        <f>SHG!N125</f>
        <v>0</v>
      </c>
      <c r="P126" s="398">
        <f>payesh!DV62</f>
        <v>0</v>
      </c>
      <c r="Q126" s="401">
        <f>payesh!DV82</f>
        <v>0</v>
      </c>
    </row>
    <row r="127" spans="4:29" ht="18.75" thickBot="1" x14ac:dyDescent="0.45">
      <c r="D127" s="402">
        <f>SHG!B126</f>
        <v>123</v>
      </c>
      <c r="E127" s="396">
        <f>SHG!C126</f>
        <v>0</v>
      </c>
      <c r="F127" s="390">
        <f>SHG!D126</f>
        <v>0</v>
      </c>
      <c r="G127" s="390">
        <f>SHG!E126</f>
        <v>0</v>
      </c>
      <c r="H127" s="391">
        <f>payesh!DW15</f>
        <v>0</v>
      </c>
      <c r="I127" s="390">
        <f>SHG!F126</f>
        <v>0</v>
      </c>
      <c r="J127" s="392"/>
      <c r="K127" s="390">
        <f>payesh!DW22</f>
        <v>0</v>
      </c>
      <c r="L127" s="390">
        <f>SHG!P126</f>
        <v>0</v>
      </c>
      <c r="M127" s="390">
        <f>SHG!Q126</f>
        <v>0</v>
      </c>
      <c r="N127" s="390">
        <f>SHG!R126</f>
        <v>0</v>
      </c>
      <c r="O127" s="391">
        <f>SHG!N126</f>
        <v>0</v>
      </c>
      <c r="P127" s="390">
        <f>payesh!DW62</f>
        <v>0</v>
      </c>
      <c r="Q127" s="393">
        <f>payesh!DW82</f>
        <v>0</v>
      </c>
    </row>
    <row r="128" spans="4:29" ht="18.75" thickBot="1" x14ac:dyDescent="0.45">
      <c r="D128" s="395">
        <f>SHG!B127</f>
        <v>124</v>
      </c>
      <c r="E128" s="397">
        <f>SHG!C127</f>
        <v>0</v>
      </c>
      <c r="F128" s="398">
        <f>SHG!D127</f>
        <v>0</v>
      </c>
      <c r="G128" s="398">
        <f>SHG!E127</f>
        <v>0</v>
      </c>
      <c r="H128" s="399">
        <f>payesh!DX15</f>
        <v>0</v>
      </c>
      <c r="I128" s="398">
        <f>SHG!F127</f>
        <v>0</v>
      </c>
      <c r="J128" s="400"/>
      <c r="K128" s="398">
        <f>payesh!DX22</f>
        <v>0</v>
      </c>
      <c r="L128" s="398">
        <f>SHG!P127</f>
        <v>0</v>
      </c>
      <c r="M128" s="398">
        <f>SHG!Q127</f>
        <v>0</v>
      </c>
      <c r="N128" s="398">
        <f>SHG!R127</f>
        <v>0</v>
      </c>
      <c r="O128" s="399">
        <f>SHG!N127</f>
        <v>0</v>
      </c>
      <c r="P128" s="398">
        <f>payesh!DX62</f>
        <v>0</v>
      </c>
      <c r="Q128" s="401">
        <f>payesh!DX82</f>
        <v>0</v>
      </c>
    </row>
    <row r="129" spans="4:17" ht="18.75" thickBot="1" x14ac:dyDescent="0.45">
      <c r="D129" s="402">
        <f>SHG!B128</f>
        <v>125</v>
      </c>
      <c r="E129" s="396">
        <f>SHG!C128</f>
        <v>0</v>
      </c>
      <c r="F129" s="390">
        <f>SHG!D128</f>
        <v>0</v>
      </c>
      <c r="G129" s="390">
        <f>SHG!E128</f>
        <v>0</v>
      </c>
      <c r="H129" s="391">
        <f>payesh!DY15</f>
        <v>0</v>
      </c>
      <c r="I129" s="390">
        <f>SHG!F128</f>
        <v>0</v>
      </c>
      <c r="J129" s="392"/>
      <c r="K129" s="390">
        <f>payesh!DY22</f>
        <v>0</v>
      </c>
      <c r="L129" s="390">
        <f>SHG!P128</f>
        <v>0</v>
      </c>
      <c r="M129" s="390">
        <f>SHG!Q128</f>
        <v>0</v>
      </c>
      <c r="N129" s="390">
        <f>SHG!R128</f>
        <v>0</v>
      </c>
      <c r="O129" s="391">
        <f>SHG!N128</f>
        <v>0</v>
      </c>
      <c r="P129" s="390">
        <f>payesh!DY62</f>
        <v>0</v>
      </c>
      <c r="Q129" s="393">
        <f>payesh!DY82</f>
        <v>0</v>
      </c>
    </row>
    <row r="130" spans="4:17" ht="18.75" thickBot="1" x14ac:dyDescent="0.45">
      <c r="D130" s="395">
        <f>SHG!B129</f>
        <v>126</v>
      </c>
      <c r="E130" s="397">
        <f>SHG!C129</f>
        <v>0</v>
      </c>
      <c r="F130" s="398">
        <f>SHG!D129</f>
        <v>0</v>
      </c>
      <c r="G130" s="398">
        <f>SHG!E129</f>
        <v>0</v>
      </c>
      <c r="H130" s="399">
        <f>payesh!DZ15</f>
        <v>0</v>
      </c>
      <c r="I130" s="398">
        <f>SHG!F129</f>
        <v>0</v>
      </c>
      <c r="J130" s="400"/>
      <c r="K130" s="398">
        <f>payesh!DZ22</f>
        <v>0</v>
      </c>
      <c r="L130" s="398">
        <f>SHG!P129</f>
        <v>0</v>
      </c>
      <c r="M130" s="398">
        <f>SHG!Q129</f>
        <v>0</v>
      </c>
      <c r="N130" s="398">
        <f>SHG!R129</f>
        <v>0</v>
      </c>
      <c r="O130" s="399">
        <f>SHG!N129</f>
        <v>0</v>
      </c>
      <c r="P130" s="398">
        <f>payesh!DZ62</f>
        <v>0</v>
      </c>
      <c r="Q130" s="401">
        <f>payesh!DZ82</f>
        <v>0</v>
      </c>
    </row>
    <row r="131" spans="4:17" ht="18.75" thickBot="1" x14ac:dyDescent="0.45">
      <c r="D131" s="402">
        <f>SHG!B130</f>
        <v>127</v>
      </c>
      <c r="E131" s="396">
        <f>SHG!C130</f>
        <v>0</v>
      </c>
      <c r="F131" s="390">
        <f>SHG!D130</f>
        <v>0</v>
      </c>
      <c r="G131" s="390">
        <f>SHG!E130</f>
        <v>0</v>
      </c>
      <c r="H131" s="391">
        <f>payesh!EA15</f>
        <v>0</v>
      </c>
      <c r="I131" s="390">
        <f>SHG!F130</f>
        <v>0</v>
      </c>
      <c r="J131" s="392"/>
      <c r="K131" s="390">
        <f>payesh!EA22</f>
        <v>0</v>
      </c>
      <c r="L131" s="390">
        <f>SHG!P130</f>
        <v>0</v>
      </c>
      <c r="M131" s="390">
        <f>SHG!Q130</f>
        <v>0</v>
      </c>
      <c r="N131" s="390">
        <f>SHG!R130</f>
        <v>0</v>
      </c>
      <c r="O131" s="391">
        <f>SHG!N130</f>
        <v>0</v>
      </c>
      <c r="P131" s="390">
        <f>payesh!EA62</f>
        <v>0</v>
      </c>
      <c r="Q131" s="393">
        <f>payesh!EA82</f>
        <v>0</v>
      </c>
    </row>
    <row r="132" spans="4:17" ht="18.75" thickBot="1" x14ac:dyDescent="0.45">
      <c r="D132" s="395">
        <f>SHG!B131</f>
        <v>128</v>
      </c>
      <c r="E132" s="397">
        <f>SHG!C131</f>
        <v>0</v>
      </c>
      <c r="F132" s="398">
        <f>SHG!D131</f>
        <v>0</v>
      </c>
      <c r="G132" s="398">
        <f>SHG!E131</f>
        <v>0</v>
      </c>
      <c r="H132" s="399">
        <f>payesh!EB15</f>
        <v>0</v>
      </c>
      <c r="I132" s="398">
        <f>SHG!F131</f>
        <v>0</v>
      </c>
      <c r="J132" s="400"/>
      <c r="K132" s="398">
        <f>payesh!EB22</f>
        <v>0</v>
      </c>
      <c r="L132" s="398">
        <f>SHG!P131</f>
        <v>0</v>
      </c>
      <c r="M132" s="398">
        <f>SHG!Q131</f>
        <v>0</v>
      </c>
      <c r="N132" s="398">
        <f>SHG!R131</f>
        <v>0</v>
      </c>
      <c r="O132" s="399">
        <f>SHG!N131</f>
        <v>0</v>
      </c>
      <c r="P132" s="398">
        <f>payesh!EB62</f>
        <v>0</v>
      </c>
      <c r="Q132" s="401">
        <f>payesh!EB82</f>
        <v>0</v>
      </c>
    </row>
    <row r="133" spans="4:17" ht="18.75" thickBot="1" x14ac:dyDescent="0.45">
      <c r="D133" s="402">
        <f>SHG!B132</f>
        <v>129</v>
      </c>
      <c r="E133" s="396">
        <f>SHG!C132</f>
        <v>0</v>
      </c>
      <c r="F133" s="390">
        <f>SHG!D132</f>
        <v>0</v>
      </c>
      <c r="G133" s="390">
        <f>SHG!E132</f>
        <v>0</v>
      </c>
      <c r="H133" s="391">
        <f>payesh!EC15</f>
        <v>0</v>
      </c>
      <c r="I133" s="390">
        <f>SHG!F132</f>
        <v>0</v>
      </c>
      <c r="J133" s="392"/>
      <c r="K133" s="390">
        <f>payesh!EC22</f>
        <v>0</v>
      </c>
      <c r="L133" s="390">
        <f>SHG!P132</f>
        <v>0</v>
      </c>
      <c r="M133" s="390">
        <f>SHG!Q132</f>
        <v>0</v>
      </c>
      <c r="N133" s="390">
        <f>SHG!R132</f>
        <v>0</v>
      </c>
      <c r="O133" s="391">
        <f>SHG!N132</f>
        <v>0</v>
      </c>
      <c r="P133" s="390">
        <f>payesh!EC62</f>
        <v>0</v>
      </c>
      <c r="Q133" s="393">
        <f>payesh!EC82</f>
        <v>0</v>
      </c>
    </row>
    <row r="134" spans="4:17" ht="18.75" thickBot="1" x14ac:dyDescent="0.45">
      <c r="D134" s="395">
        <f>SHG!B133</f>
        <v>130</v>
      </c>
      <c r="E134" s="397">
        <f>SHG!C133</f>
        <v>0</v>
      </c>
      <c r="F134" s="398">
        <f>SHG!D133</f>
        <v>0</v>
      </c>
      <c r="G134" s="398">
        <f>SHG!E133</f>
        <v>0</v>
      </c>
      <c r="H134" s="399">
        <f>payesh!ED15</f>
        <v>0</v>
      </c>
      <c r="I134" s="398">
        <f>SHG!F133</f>
        <v>0</v>
      </c>
      <c r="J134" s="400"/>
      <c r="K134" s="398">
        <f>payesh!ED22</f>
        <v>0</v>
      </c>
      <c r="L134" s="398">
        <f>SHG!P133</f>
        <v>0</v>
      </c>
      <c r="M134" s="398">
        <f>SHG!Q133</f>
        <v>0</v>
      </c>
      <c r="N134" s="398">
        <f>SHG!R133</f>
        <v>0</v>
      </c>
      <c r="O134" s="399">
        <f>SHG!N133</f>
        <v>0</v>
      </c>
      <c r="P134" s="398">
        <f>payesh!ED62</f>
        <v>0</v>
      </c>
      <c r="Q134" s="401">
        <f>payesh!ED82</f>
        <v>0</v>
      </c>
    </row>
  </sheetData>
  <sheetProtection algorithmName="SHA-512" hashValue="bkaJSAJh95Q3N4w6vTcKx1o2NSgLLTygtANYS02TlPhA2zqlVkXrUZdl7k30qij0ezthAGgn3J19Jcvph7Ailw==" saltValue="ZKDiP/p9zMTeyhJt3WWuaA=="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B22"/>
  <sheetViews>
    <sheetView rightToLeft="1" workbookViewId="0">
      <selection activeCell="B5" sqref="B5"/>
    </sheetView>
  </sheetViews>
  <sheetFormatPr defaultRowHeight="17.25" x14ac:dyDescent="0.25"/>
  <cols>
    <col min="1" max="3" width="9.140625" style="91"/>
    <col min="4" max="4" width="17" style="91" customWidth="1"/>
    <col min="5" max="5" width="22.140625" style="91" customWidth="1"/>
    <col min="6" max="12" width="9.140625" style="91"/>
    <col min="13" max="13" width="9.85546875" style="91" bestFit="1" customWidth="1"/>
    <col min="14" max="19" width="9.140625" style="91"/>
    <col min="20" max="20" width="10.85546875" style="91" customWidth="1"/>
    <col min="21" max="21" width="9.140625" style="91"/>
    <col min="22" max="23" width="11.140625" style="91" customWidth="1"/>
    <col min="24" max="24" width="11.42578125" style="91" bestFit="1" customWidth="1"/>
    <col min="25" max="25" width="9.140625" style="91"/>
    <col min="26" max="27" width="9.5703125" style="91" bestFit="1" customWidth="1"/>
    <col min="28" max="28" width="11" style="91" customWidth="1"/>
    <col min="29" max="29" width="4.140625" style="91" customWidth="1"/>
    <col min="30" max="148" width="4" style="91" customWidth="1"/>
    <col min="149" max="156" width="5" style="91" customWidth="1"/>
    <col min="157" max="157" width="4.42578125" style="91" customWidth="1"/>
    <col min="158" max="158" width="4" style="91" customWidth="1"/>
    <col min="159" max="16384" width="9.140625" style="91"/>
  </cols>
  <sheetData>
    <row r="1" spans="3:158" ht="18.75" thickBot="1" x14ac:dyDescent="0.3">
      <c r="EQ1" s="88"/>
      <c r="ER1" s="88"/>
      <c r="ES1" s="88"/>
      <c r="ET1" s="88"/>
      <c r="EU1" s="88"/>
      <c r="EV1" s="88"/>
      <c r="EW1" s="88"/>
      <c r="EX1" s="88"/>
      <c r="EY1" s="88"/>
      <c r="EZ1" s="88"/>
      <c r="FA1" s="88"/>
      <c r="FB1" s="88"/>
    </row>
    <row r="2" spans="3:158" ht="18.75" thickBot="1" x14ac:dyDescent="0.3">
      <c r="C2" s="720" t="s">
        <v>71</v>
      </c>
      <c r="D2" s="721"/>
      <c r="E2" s="721"/>
      <c r="F2" s="721"/>
      <c r="G2" s="721"/>
      <c r="H2" s="721"/>
      <c r="I2" s="721"/>
      <c r="J2" s="721"/>
      <c r="K2" s="721"/>
      <c r="L2" s="721"/>
      <c r="M2" s="721"/>
      <c r="N2" s="722"/>
      <c r="O2" s="722"/>
      <c r="P2" s="722"/>
      <c r="Q2" s="722"/>
      <c r="R2" s="722"/>
      <c r="S2" s="722"/>
      <c r="T2" s="722"/>
      <c r="U2" s="721"/>
      <c r="V2" s="721"/>
      <c r="W2" s="721"/>
      <c r="X2" s="721"/>
      <c r="Y2" s="722"/>
      <c r="Z2" s="722"/>
      <c r="AA2" s="722"/>
      <c r="AB2" s="723"/>
      <c r="AC2" s="249">
        <f>payesh!E7</f>
        <v>1</v>
      </c>
      <c r="AD2" s="250">
        <f>payesh!F7</f>
        <v>2</v>
      </c>
      <c r="AE2" s="250">
        <f>payesh!G7</f>
        <v>3</v>
      </c>
      <c r="AF2" s="250">
        <f>payesh!H7</f>
        <v>4</v>
      </c>
      <c r="AG2" s="250">
        <f>payesh!I7</f>
        <v>5</v>
      </c>
      <c r="AH2" s="250">
        <f>payesh!J7</f>
        <v>6</v>
      </c>
      <c r="AI2" s="250">
        <f>payesh!K7</f>
        <v>7</v>
      </c>
      <c r="AJ2" s="250">
        <f>payesh!L7</f>
        <v>8</v>
      </c>
      <c r="AK2" s="250">
        <f>payesh!M7</f>
        <v>9</v>
      </c>
      <c r="AL2" s="250">
        <f>payesh!N7</f>
        <v>10</v>
      </c>
      <c r="AM2" s="250">
        <f>payesh!O7</f>
        <v>11</v>
      </c>
      <c r="AN2" s="250">
        <f>payesh!P7</f>
        <v>12</v>
      </c>
      <c r="AO2" s="250">
        <f>payesh!Q7</f>
        <v>13</v>
      </c>
      <c r="AP2" s="250">
        <f>payesh!R7</f>
        <v>14</v>
      </c>
      <c r="AQ2" s="250">
        <f>payesh!S7</f>
        <v>15</v>
      </c>
      <c r="AR2" s="250">
        <f>payesh!T7</f>
        <v>16</v>
      </c>
      <c r="AS2" s="250">
        <f>payesh!U7</f>
        <v>17</v>
      </c>
      <c r="AT2" s="250">
        <f>payesh!V7</f>
        <v>18</v>
      </c>
      <c r="AU2" s="250">
        <f>payesh!W7</f>
        <v>19</v>
      </c>
      <c r="AV2" s="250">
        <f>payesh!X7</f>
        <v>20</v>
      </c>
      <c r="AW2" s="250">
        <f>payesh!Y7</f>
        <v>21</v>
      </c>
      <c r="AX2" s="250">
        <f>payesh!Z7</f>
        <v>22</v>
      </c>
      <c r="AY2" s="250">
        <f>payesh!AA7</f>
        <v>23</v>
      </c>
      <c r="AZ2" s="250">
        <f>payesh!AB7</f>
        <v>24</v>
      </c>
      <c r="BA2" s="250">
        <f>payesh!AC7</f>
        <v>25</v>
      </c>
      <c r="BB2" s="250">
        <f>payesh!AD7</f>
        <v>26</v>
      </c>
      <c r="BC2" s="250">
        <f>payesh!AE7</f>
        <v>27</v>
      </c>
      <c r="BD2" s="250">
        <f>payesh!AF7</f>
        <v>28</v>
      </c>
      <c r="BE2" s="250">
        <f>payesh!AG7</f>
        <v>29</v>
      </c>
      <c r="BF2" s="250">
        <f>payesh!AH7</f>
        <v>30</v>
      </c>
      <c r="BG2" s="250">
        <f>payesh!AI7</f>
        <v>31</v>
      </c>
      <c r="BH2" s="250">
        <f>payesh!AJ7</f>
        <v>32</v>
      </c>
      <c r="BI2" s="250">
        <f>payesh!AK7</f>
        <v>33</v>
      </c>
      <c r="BJ2" s="250">
        <f>payesh!AL7</f>
        <v>34</v>
      </c>
      <c r="BK2" s="250">
        <f>payesh!AM7</f>
        <v>35</v>
      </c>
      <c r="BL2" s="250">
        <f>payesh!AN7</f>
        <v>36</v>
      </c>
      <c r="BM2" s="250">
        <f>payesh!AO7</f>
        <v>37</v>
      </c>
      <c r="BN2" s="250">
        <f>payesh!AP7</f>
        <v>38</v>
      </c>
      <c r="BO2" s="250">
        <f>payesh!AQ7</f>
        <v>39</v>
      </c>
      <c r="BP2" s="250">
        <f>payesh!AR7</f>
        <v>40</v>
      </c>
      <c r="BQ2" s="250">
        <f>payesh!AS7</f>
        <v>41</v>
      </c>
      <c r="BR2" s="250">
        <f>payesh!AT7</f>
        <v>42</v>
      </c>
      <c r="BS2" s="250">
        <f>payesh!AU7</f>
        <v>43</v>
      </c>
      <c r="BT2" s="250">
        <f>payesh!AV7</f>
        <v>44</v>
      </c>
      <c r="BU2" s="250">
        <f>payesh!AW7</f>
        <v>45</v>
      </c>
      <c r="BV2" s="250">
        <f>payesh!AX7</f>
        <v>46</v>
      </c>
      <c r="BW2" s="250">
        <f>payesh!AY7</f>
        <v>47</v>
      </c>
      <c r="BX2" s="250">
        <f>payesh!AZ7</f>
        <v>48</v>
      </c>
      <c r="BY2" s="250">
        <f>payesh!BA7</f>
        <v>49</v>
      </c>
      <c r="BZ2" s="250">
        <f>payesh!BB7</f>
        <v>50</v>
      </c>
      <c r="CA2" s="250">
        <f>payesh!BC7</f>
        <v>51</v>
      </c>
      <c r="CB2" s="250">
        <f>payesh!BD7</f>
        <v>52</v>
      </c>
      <c r="CC2" s="250">
        <f>payesh!BE7</f>
        <v>53</v>
      </c>
      <c r="CD2" s="250">
        <f>payesh!BF7</f>
        <v>54</v>
      </c>
      <c r="CE2" s="250">
        <f>payesh!BG7</f>
        <v>55</v>
      </c>
      <c r="CF2" s="250">
        <f>payesh!BH7</f>
        <v>56</v>
      </c>
      <c r="CG2" s="250">
        <f>payesh!BI7</f>
        <v>57</v>
      </c>
      <c r="CH2" s="250">
        <f>payesh!BJ7</f>
        <v>58</v>
      </c>
      <c r="CI2" s="250">
        <f>payesh!BK7</f>
        <v>59</v>
      </c>
      <c r="CJ2" s="250">
        <f>payesh!BL7</f>
        <v>60</v>
      </c>
      <c r="CK2" s="250">
        <f>payesh!BM7</f>
        <v>61</v>
      </c>
      <c r="CL2" s="250">
        <f>payesh!BN7</f>
        <v>62</v>
      </c>
      <c r="CM2" s="250">
        <f>payesh!BO7</f>
        <v>63</v>
      </c>
      <c r="CN2" s="250">
        <f>payesh!BP7</f>
        <v>64</v>
      </c>
      <c r="CO2" s="250">
        <f>payesh!BQ7</f>
        <v>65</v>
      </c>
      <c r="CP2" s="250">
        <f>payesh!BR7</f>
        <v>66</v>
      </c>
      <c r="CQ2" s="250">
        <f>payesh!BS7</f>
        <v>67</v>
      </c>
      <c r="CR2" s="250">
        <f>payesh!BT7</f>
        <v>68</v>
      </c>
      <c r="CS2" s="250">
        <f>payesh!BU7</f>
        <v>69</v>
      </c>
      <c r="CT2" s="250">
        <f>payesh!BV7</f>
        <v>70</v>
      </c>
      <c r="CU2" s="250">
        <f>payesh!BW7</f>
        <v>71</v>
      </c>
      <c r="CV2" s="250">
        <f>payesh!BX7</f>
        <v>72</v>
      </c>
      <c r="CW2" s="250">
        <f>payesh!BY7</f>
        <v>73</v>
      </c>
      <c r="CX2" s="250">
        <f>payesh!BZ7</f>
        <v>74</v>
      </c>
      <c r="CY2" s="250">
        <f>payesh!CA7</f>
        <v>75</v>
      </c>
      <c r="CZ2" s="250">
        <f>payesh!CB7</f>
        <v>76</v>
      </c>
      <c r="DA2" s="250">
        <f>payesh!CC7</f>
        <v>77</v>
      </c>
      <c r="DB2" s="250">
        <f>payesh!CD7</f>
        <v>78</v>
      </c>
      <c r="DC2" s="250">
        <f>payesh!CE7</f>
        <v>79</v>
      </c>
      <c r="DD2" s="250">
        <f>payesh!CF7</f>
        <v>80</v>
      </c>
      <c r="DE2" s="250">
        <f>payesh!CG7</f>
        <v>81</v>
      </c>
      <c r="DF2" s="250">
        <f>payesh!CH7</f>
        <v>82</v>
      </c>
      <c r="DG2" s="250">
        <f>payesh!CI7</f>
        <v>83</v>
      </c>
      <c r="DH2" s="250">
        <f>payesh!CJ7</f>
        <v>84</v>
      </c>
      <c r="DI2" s="250">
        <f>payesh!CK7</f>
        <v>85</v>
      </c>
      <c r="DJ2" s="250">
        <f>payesh!CL7</f>
        <v>86</v>
      </c>
      <c r="DK2" s="250">
        <f>payesh!CM7</f>
        <v>87</v>
      </c>
      <c r="DL2" s="250">
        <f>payesh!CN7</f>
        <v>88</v>
      </c>
      <c r="DM2" s="250">
        <f>payesh!CO7</f>
        <v>89</v>
      </c>
      <c r="DN2" s="250">
        <f>payesh!CP7</f>
        <v>90</v>
      </c>
      <c r="DO2" s="250">
        <f>payesh!CQ7</f>
        <v>91</v>
      </c>
      <c r="DP2" s="250">
        <f>payesh!CR7</f>
        <v>92</v>
      </c>
      <c r="DQ2" s="250">
        <f>payesh!CS7</f>
        <v>93</v>
      </c>
      <c r="DR2" s="250">
        <f>payesh!CT7</f>
        <v>94</v>
      </c>
      <c r="DS2" s="250">
        <f>payesh!CU7</f>
        <v>95</v>
      </c>
      <c r="DT2" s="250">
        <f>payesh!CV7</f>
        <v>96</v>
      </c>
      <c r="DU2" s="250">
        <f>payesh!CW7</f>
        <v>97</v>
      </c>
      <c r="DV2" s="250">
        <f>payesh!CX7</f>
        <v>98</v>
      </c>
      <c r="DW2" s="250">
        <f>payesh!CY7</f>
        <v>99</v>
      </c>
      <c r="DX2" s="250">
        <f>payesh!CZ7</f>
        <v>100</v>
      </c>
      <c r="DY2" s="250">
        <f>payesh!DA7</f>
        <v>101</v>
      </c>
      <c r="DZ2" s="250">
        <f>payesh!DB7</f>
        <v>102</v>
      </c>
      <c r="EA2" s="250">
        <f>payesh!DC7</f>
        <v>103</v>
      </c>
      <c r="EB2" s="250">
        <f>payesh!DD7</f>
        <v>104</v>
      </c>
      <c r="EC2" s="250">
        <f>payesh!DE7</f>
        <v>105</v>
      </c>
      <c r="ED2" s="250">
        <f>payesh!DF7</f>
        <v>106</v>
      </c>
      <c r="EE2" s="250">
        <f>payesh!DG7</f>
        <v>107</v>
      </c>
      <c r="EF2" s="250">
        <f>payesh!DH7</f>
        <v>108</v>
      </c>
      <c r="EG2" s="250">
        <f>payesh!DI7</f>
        <v>109</v>
      </c>
      <c r="EH2" s="250">
        <f>payesh!DJ7</f>
        <v>110</v>
      </c>
      <c r="EI2" s="250">
        <f>payesh!DK7</f>
        <v>111</v>
      </c>
      <c r="EJ2" s="250">
        <f>payesh!DL7</f>
        <v>112</v>
      </c>
      <c r="EK2" s="250">
        <f>payesh!DM7</f>
        <v>113</v>
      </c>
      <c r="EL2" s="250">
        <f>payesh!DN7</f>
        <v>114</v>
      </c>
      <c r="EM2" s="250">
        <f>payesh!DO7</f>
        <v>115</v>
      </c>
      <c r="EN2" s="250">
        <f>payesh!DP7</f>
        <v>116</v>
      </c>
      <c r="EO2" s="250">
        <f>payesh!DQ7</f>
        <v>117</v>
      </c>
      <c r="EP2" s="250">
        <f>payesh!DR7</f>
        <v>118</v>
      </c>
      <c r="EQ2" s="250">
        <f>payesh!DS7</f>
        <v>119</v>
      </c>
      <c r="ER2" s="250">
        <f>payesh!DT7</f>
        <v>120</v>
      </c>
      <c r="ES2" s="250">
        <f>payesh!DU7</f>
        <v>121</v>
      </c>
      <c r="ET2" s="250">
        <f>payesh!DV7</f>
        <v>122</v>
      </c>
      <c r="EU2" s="250">
        <f>payesh!DW7</f>
        <v>123</v>
      </c>
      <c r="EV2" s="250">
        <f>payesh!DX7</f>
        <v>124</v>
      </c>
      <c r="EW2" s="250">
        <f>payesh!DY7</f>
        <v>125</v>
      </c>
      <c r="EX2" s="250">
        <f>payesh!DZ7</f>
        <v>126</v>
      </c>
      <c r="EY2" s="250">
        <f>payesh!EA7</f>
        <v>127</v>
      </c>
      <c r="EZ2" s="250">
        <f>payesh!EB7</f>
        <v>128</v>
      </c>
      <c r="FA2" s="250">
        <f>payesh!EC7</f>
        <v>129</v>
      </c>
      <c r="FB2" s="250">
        <f>payesh!ED7</f>
        <v>130</v>
      </c>
    </row>
    <row r="3" spans="3:158" ht="18.75" customHeight="1" x14ac:dyDescent="0.25">
      <c r="C3" s="724" t="s">
        <v>256</v>
      </c>
      <c r="D3" s="725"/>
      <c r="E3" s="725"/>
      <c r="F3" s="725"/>
      <c r="G3" s="725"/>
      <c r="H3" s="725"/>
      <c r="I3" s="725"/>
      <c r="J3" s="725"/>
      <c r="K3" s="725"/>
      <c r="L3" s="725"/>
      <c r="M3" s="726"/>
      <c r="N3" s="733" t="s">
        <v>277</v>
      </c>
      <c r="O3" s="734"/>
      <c r="P3" s="734"/>
      <c r="Q3" s="734"/>
      <c r="R3" s="734"/>
      <c r="S3" s="735"/>
      <c r="T3" s="736"/>
      <c r="U3" s="725" t="str">
        <f>C3</f>
        <v>شهرستان:</v>
      </c>
      <c r="V3" s="725"/>
      <c r="W3" s="725"/>
      <c r="X3" s="725"/>
      <c r="Y3" s="714" t="s">
        <v>280</v>
      </c>
      <c r="Z3" s="715"/>
      <c r="AA3" s="715"/>
      <c r="AB3" s="716"/>
      <c r="AC3" s="251" t="str">
        <f>payesh!E5</f>
        <v>امام آباد</v>
      </c>
      <c r="AD3" s="207" t="str">
        <f>payesh!F5</f>
        <v>امام آباد</v>
      </c>
      <c r="AE3" s="207" t="str">
        <f>payesh!G5</f>
        <v xml:space="preserve">امام آباد </v>
      </c>
      <c r="AF3" s="207" t="str">
        <f>payesh!H5</f>
        <v>جليل آباد</v>
      </c>
      <c r="AG3" s="207" t="str">
        <f>payesh!I5</f>
        <v>دارجونه</v>
      </c>
      <c r="AH3" s="207" t="str">
        <f>payesh!J5</f>
        <v>شش بهره</v>
      </c>
      <c r="AI3" s="207" t="str">
        <f>payesh!K5</f>
        <v>شش بهره</v>
      </c>
      <c r="AJ3" s="207" t="str">
        <f>payesh!L5</f>
        <v>جوب نسا</v>
      </c>
      <c r="AK3" s="207" t="str">
        <f>payesh!M5</f>
        <v>تنگ کلوره</v>
      </c>
      <c r="AL3" s="207" t="str">
        <f>payesh!N5</f>
        <v>کرف</v>
      </c>
      <c r="AM3" s="207" t="str">
        <f>payesh!O5</f>
        <v>دهنومیلاس</v>
      </c>
      <c r="AN3" s="207" t="str">
        <f>payesh!P5</f>
        <v>کرف</v>
      </c>
      <c r="AO3" s="207" t="str">
        <f>payesh!Q5</f>
        <v>دهنو میلاس</v>
      </c>
      <c r="AP3" s="207" t="str">
        <f>payesh!R5</f>
        <v>برآفتاب</v>
      </c>
      <c r="AQ3" s="207" t="str">
        <f>payesh!S5</f>
        <v>دهنومیلاس</v>
      </c>
      <c r="AR3" s="207" t="str">
        <f>payesh!T5</f>
        <v>شهريار</v>
      </c>
      <c r="AS3" s="207" t="str">
        <f>payesh!U5</f>
        <v>شهریار</v>
      </c>
      <c r="AT3" s="207">
        <f>payesh!V5</f>
        <v>0</v>
      </c>
      <c r="AU3" s="207">
        <f>payesh!W5</f>
        <v>0</v>
      </c>
      <c r="AV3" s="207">
        <f>payesh!X5</f>
        <v>0</v>
      </c>
      <c r="AW3" s="207">
        <f>payesh!Y5</f>
        <v>0</v>
      </c>
      <c r="AX3" s="207">
        <f>payesh!Z5</f>
        <v>0</v>
      </c>
      <c r="AY3" s="207">
        <f>payesh!AA5</f>
        <v>0</v>
      </c>
      <c r="AZ3" s="207">
        <f>payesh!AB5</f>
        <v>0</v>
      </c>
      <c r="BA3" s="207">
        <f>payesh!AC5</f>
        <v>0</v>
      </c>
      <c r="BB3" s="207">
        <f>payesh!AD5</f>
        <v>0</v>
      </c>
      <c r="BC3" s="207">
        <f>payesh!AE5</f>
        <v>0</v>
      </c>
      <c r="BD3" s="207">
        <f>payesh!AF5</f>
        <v>0</v>
      </c>
      <c r="BE3" s="207">
        <f>payesh!AG5</f>
        <v>0</v>
      </c>
      <c r="BF3" s="207">
        <f>payesh!AH5</f>
        <v>0</v>
      </c>
      <c r="BG3" s="207">
        <f>payesh!AI5</f>
        <v>0</v>
      </c>
      <c r="BH3" s="207">
        <f>payesh!AJ5</f>
        <v>0</v>
      </c>
      <c r="BI3" s="207">
        <f>payesh!AK5</f>
        <v>0</v>
      </c>
      <c r="BJ3" s="207">
        <f>payesh!AL5</f>
        <v>0</v>
      </c>
      <c r="BK3" s="207">
        <f>payesh!AM5</f>
        <v>0</v>
      </c>
      <c r="BL3" s="207">
        <f>payesh!AN5</f>
        <v>0</v>
      </c>
      <c r="BM3" s="207">
        <f>payesh!AO5</f>
        <v>0</v>
      </c>
      <c r="BN3" s="207">
        <f>payesh!AP5</f>
        <v>0</v>
      </c>
      <c r="BO3" s="207">
        <f>payesh!AQ5</f>
        <v>0</v>
      </c>
      <c r="BP3" s="207">
        <f>payesh!AR5</f>
        <v>0</v>
      </c>
      <c r="BQ3" s="207">
        <f>payesh!AS5</f>
        <v>0</v>
      </c>
      <c r="BR3" s="207">
        <f>payesh!AT5</f>
        <v>0</v>
      </c>
      <c r="BS3" s="207">
        <f>payesh!AU5</f>
        <v>0</v>
      </c>
      <c r="BT3" s="207">
        <f>payesh!AV5</f>
        <v>0</v>
      </c>
      <c r="BU3" s="207">
        <f>payesh!AW5</f>
        <v>0</v>
      </c>
      <c r="BV3" s="207">
        <f>payesh!AX5</f>
        <v>0</v>
      </c>
      <c r="BW3" s="207">
        <f>payesh!AY5</f>
        <v>0</v>
      </c>
      <c r="BX3" s="207">
        <f>payesh!AZ5</f>
        <v>0</v>
      </c>
      <c r="BY3" s="207">
        <f>payesh!BA5</f>
        <v>0</v>
      </c>
      <c r="BZ3" s="207">
        <f>payesh!BB5</f>
        <v>0</v>
      </c>
      <c r="CA3" s="207">
        <f>payesh!BC5</f>
        <v>0</v>
      </c>
      <c r="CB3" s="207">
        <f>payesh!BD5</f>
        <v>0</v>
      </c>
      <c r="CC3" s="207">
        <f>payesh!BE5</f>
        <v>0</v>
      </c>
      <c r="CD3" s="207">
        <f>payesh!BF5</f>
        <v>0</v>
      </c>
      <c r="CE3" s="207">
        <f>payesh!BG5</f>
        <v>0</v>
      </c>
      <c r="CF3" s="207">
        <f>payesh!BH5</f>
        <v>0</v>
      </c>
      <c r="CG3" s="207">
        <f>payesh!BI5</f>
        <v>0</v>
      </c>
      <c r="CH3" s="207">
        <f>payesh!BJ5</f>
        <v>0</v>
      </c>
      <c r="CI3" s="207">
        <f>payesh!BK5</f>
        <v>0</v>
      </c>
      <c r="CJ3" s="207">
        <f>payesh!BL5</f>
        <v>0</v>
      </c>
      <c r="CK3" s="207">
        <f>payesh!BM5</f>
        <v>0</v>
      </c>
      <c r="CL3" s="207">
        <f>payesh!BN5</f>
        <v>0</v>
      </c>
      <c r="CM3" s="207">
        <f>payesh!BO5</f>
        <v>0</v>
      </c>
      <c r="CN3" s="207">
        <f>payesh!BP5</f>
        <v>0</v>
      </c>
      <c r="CO3" s="207">
        <f>payesh!BQ5</f>
        <v>0</v>
      </c>
      <c r="CP3" s="207">
        <f>payesh!BR5</f>
        <v>0</v>
      </c>
      <c r="CQ3" s="207">
        <f>payesh!BS5</f>
        <v>0</v>
      </c>
      <c r="CR3" s="207">
        <f>payesh!BT5</f>
        <v>0</v>
      </c>
      <c r="CS3" s="207">
        <f>payesh!BU5</f>
        <v>0</v>
      </c>
      <c r="CT3" s="207">
        <f>payesh!BV5</f>
        <v>0</v>
      </c>
      <c r="CU3" s="207">
        <f>payesh!BW5</f>
        <v>0</v>
      </c>
      <c r="CV3" s="207">
        <f>payesh!BX5</f>
        <v>0</v>
      </c>
      <c r="CW3" s="207">
        <f>payesh!BY5</f>
        <v>0</v>
      </c>
      <c r="CX3" s="207">
        <f>payesh!BZ5</f>
        <v>0</v>
      </c>
      <c r="CY3" s="207">
        <f>payesh!CA5</f>
        <v>0</v>
      </c>
      <c r="CZ3" s="207">
        <f>payesh!CB5</f>
        <v>0</v>
      </c>
      <c r="DA3" s="207">
        <f>payesh!CC5</f>
        <v>0</v>
      </c>
      <c r="DB3" s="207">
        <f>payesh!CD5</f>
        <v>0</v>
      </c>
      <c r="DC3" s="207">
        <f>payesh!CE5</f>
        <v>0</v>
      </c>
      <c r="DD3" s="207">
        <f>payesh!CF5</f>
        <v>0</v>
      </c>
      <c r="DE3" s="207">
        <f>payesh!CG5</f>
        <v>0</v>
      </c>
      <c r="DF3" s="207">
        <f>payesh!CH5</f>
        <v>0</v>
      </c>
      <c r="DG3" s="207">
        <f>payesh!CI5</f>
        <v>0</v>
      </c>
      <c r="DH3" s="207">
        <f>payesh!CJ5</f>
        <v>0</v>
      </c>
      <c r="DI3" s="207">
        <f>payesh!CK5</f>
        <v>0</v>
      </c>
      <c r="DJ3" s="207">
        <f>payesh!CL5</f>
        <v>0</v>
      </c>
      <c r="DK3" s="207">
        <f>payesh!CM5</f>
        <v>0</v>
      </c>
      <c r="DL3" s="207">
        <f>payesh!CN5</f>
        <v>0</v>
      </c>
      <c r="DM3" s="207">
        <f>payesh!CO5</f>
        <v>0</v>
      </c>
      <c r="DN3" s="207">
        <f>payesh!CP5</f>
        <v>0</v>
      </c>
      <c r="DO3" s="207">
        <f>payesh!CQ5</f>
        <v>0</v>
      </c>
      <c r="DP3" s="207">
        <f>payesh!CR5</f>
        <v>0</v>
      </c>
      <c r="DQ3" s="207">
        <f>payesh!CS5</f>
        <v>0</v>
      </c>
      <c r="DR3" s="207">
        <f>payesh!CT5</f>
        <v>0</v>
      </c>
      <c r="DS3" s="207">
        <f>payesh!CU5</f>
        <v>0</v>
      </c>
      <c r="DT3" s="207">
        <f>payesh!CV5</f>
        <v>0</v>
      </c>
      <c r="DU3" s="207">
        <f>payesh!CW5</f>
        <v>0</v>
      </c>
      <c r="DV3" s="207">
        <f>payesh!CX5</f>
        <v>0</v>
      </c>
      <c r="DW3" s="207">
        <f>payesh!CY5</f>
        <v>0</v>
      </c>
      <c r="DX3" s="207">
        <f>payesh!CZ5</f>
        <v>0</v>
      </c>
      <c r="DY3" s="207">
        <f>payesh!DA5</f>
        <v>0</v>
      </c>
      <c r="DZ3" s="207">
        <f>payesh!DB5</f>
        <v>0</v>
      </c>
      <c r="EA3" s="207">
        <f>payesh!DC5</f>
        <v>0</v>
      </c>
      <c r="EB3" s="207">
        <f>payesh!DD5</f>
        <v>0</v>
      </c>
      <c r="EC3" s="207">
        <f>payesh!DE5</f>
        <v>0</v>
      </c>
      <c r="ED3" s="207">
        <f>payesh!DF5</f>
        <v>0</v>
      </c>
      <c r="EE3" s="207">
        <f>payesh!DG5</f>
        <v>0</v>
      </c>
      <c r="EF3" s="207">
        <f>payesh!DH5</f>
        <v>0</v>
      </c>
      <c r="EG3" s="207">
        <f>payesh!DI5</f>
        <v>0</v>
      </c>
      <c r="EH3" s="207">
        <f>payesh!DJ5</f>
        <v>0</v>
      </c>
      <c r="EI3" s="207">
        <f>payesh!DK5</f>
        <v>0</v>
      </c>
      <c r="EJ3" s="207">
        <f>payesh!DL5</f>
        <v>0</v>
      </c>
      <c r="EK3" s="207">
        <f>payesh!DM5</f>
        <v>0</v>
      </c>
      <c r="EL3" s="207">
        <f>payesh!DN5</f>
        <v>0</v>
      </c>
      <c r="EM3" s="207">
        <f>payesh!DO5</f>
        <v>0</v>
      </c>
      <c r="EN3" s="207">
        <f>payesh!DP5</f>
        <v>0</v>
      </c>
      <c r="EO3" s="207">
        <f>payesh!DQ5</f>
        <v>0</v>
      </c>
      <c r="EP3" s="207">
        <f>payesh!DR5</f>
        <v>0</v>
      </c>
      <c r="EQ3" s="207">
        <f>payesh!DS5</f>
        <v>0</v>
      </c>
      <c r="ER3" s="207">
        <f>payesh!DT5</f>
        <v>0</v>
      </c>
      <c r="ES3" s="207">
        <f>payesh!DU5</f>
        <v>0</v>
      </c>
      <c r="ET3" s="207">
        <f>payesh!DV5</f>
        <v>0</v>
      </c>
      <c r="EU3" s="207">
        <f>payesh!DW5</f>
        <v>0</v>
      </c>
      <c r="EV3" s="207">
        <f>payesh!DX5</f>
        <v>0</v>
      </c>
      <c r="EW3" s="207">
        <f>payesh!DY5</f>
        <v>0</v>
      </c>
      <c r="EX3" s="207">
        <f>payesh!DZ5</f>
        <v>0</v>
      </c>
      <c r="EY3" s="207">
        <f>payesh!EA5</f>
        <v>0</v>
      </c>
      <c r="EZ3" s="207">
        <f>payesh!EB5</f>
        <v>0</v>
      </c>
      <c r="FA3" s="207">
        <f>payesh!EC5</f>
        <v>0</v>
      </c>
      <c r="FB3" s="208">
        <f>payesh!ED5</f>
        <v>0</v>
      </c>
    </row>
    <row r="4" spans="3:158" ht="19.5" thickBot="1" x14ac:dyDescent="0.3">
      <c r="C4" s="727" t="str">
        <f>payesh!E4</f>
        <v>لردگان</v>
      </c>
      <c r="D4" s="728"/>
      <c r="E4" s="728"/>
      <c r="F4" s="728"/>
      <c r="G4" s="728"/>
      <c r="H4" s="728"/>
      <c r="I4" s="728"/>
      <c r="J4" s="728"/>
      <c r="K4" s="728"/>
      <c r="L4" s="728"/>
      <c r="M4" s="729"/>
      <c r="N4" s="737"/>
      <c r="O4" s="738"/>
      <c r="P4" s="738"/>
      <c r="Q4" s="738"/>
      <c r="R4" s="738"/>
      <c r="S4" s="739"/>
      <c r="T4" s="740"/>
      <c r="U4" s="728" t="str">
        <f>C4</f>
        <v>لردگان</v>
      </c>
      <c r="V4" s="728"/>
      <c r="W4" s="728"/>
      <c r="X4" s="728"/>
      <c r="Y4" s="717"/>
      <c r="Z4" s="718"/>
      <c r="AA4" s="718"/>
      <c r="AB4" s="719"/>
      <c r="AC4" s="252" t="str">
        <f>payesh!E6</f>
        <v>نرگس</v>
      </c>
      <c r="AD4" s="209" t="str">
        <f>payesh!F6</f>
        <v>ژاله</v>
      </c>
      <c r="AE4" s="209" t="str">
        <f>payesh!G6</f>
        <v>انصار</v>
      </c>
      <c r="AF4" s="209" t="str">
        <f>payesh!H6</f>
        <v>مريم</v>
      </c>
      <c r="AG4" s="209" t="str">
        <f>payesh!I6</f>
        <v xml:space="preserve">ياس </v>
      </c>
      <c r="AH4" s="209" t="str">
        <f>payesh!J6</f>
        <v>آریا مهر شش بهره</v>
      </c>
      <c r="AI4" s="209" t="str">
        <f>payesh!K6</f>
        <v>صداقت</v>
      </c>
      <c r="AJ4" s="209" t="str">
        <f>payesh!L6</f>
        <v>محبت</v>
      </c>
      <c r="AK4" s="209" t="str">
        <f>payesh!M6</f>
        <v>دریا</v>
      </c>
      <c r="AL4" s="209" t="str">
        <f>payesh!N6</f>
        <v>شقایق</v>
      </c>
      <c r="AM4" s="209" t="str">
        <f>payesh!O6</f>
        <v>سوگند</v>
      </c>
      <c r="AN4" s="209" t="str">
        <f>payesh!P6</f>
        <v>ياسمن</v>
      </c>
      <c r="AO4" s="209" t="str">
        <f>payesh!Q6</f>
        <v>یسنا</v>
      </c>
      <c r="AP4" s="209" t="str">
        <f>payesh!R6</f>
        <v>آریامهر</v>
      </c>
      <c r="AQ4" s="209" t="str">
        <f>payesh!S6</f>
        <v>ثنا</v>
      </c>
      <c r="AR4" s="209" t="str">
        <f>payesh!T6</f>
        <v>صداقت</v>
      </c>
      <c r="AS4" s="209" t="str">
        <f>payesh!U6</f>
        <v>ریحانه</v>
      </c>
      <c r="AT4" s="209">
        <f>payesh!V6</f>
        <v>0</v>
      </c>
      <c r="AU4" s="209">
        <f>payesh!W6</f>
        <v>0</v>
      </c>
      <c r="AV4" s="209">
        <f>payesh!X6</f>
        <v>0</v>
      </c>
      <c r="AW4" s="209">
        <f>payesh!Y6</f>
        <v>0</v>
      </c>
      <c r="AX4" s="209">
        <f>payesh!Z6</f>
        <v>0</v>
      </c>
      <c r="AY4" s="209">
        <f>payesh!AA6</f>
        <v>0</v>
      </c>
      <c r="AZ4" s="209">
        <f>payesh!AB6</f>
        <v>0</v>
      </c>
      <c r="BA4" s="209">
        <f>payesh!AC6</f>
        <v>0</v>
      </c>
      <c r="BB4" s="209">
        <f>payesh!AD6</f>
        <v>0</v>
      </c>
      <c r="BC4" s="209">
        <f>payesh!AE6</f>
        <v>0</v>
      </c>
      <c r="BD4" s="209">
        <f>payesh!AF6</f>
        <v>0</v>
      </c>
      <c r="BE4" s="209">
        <f>payesh!AG6</f>
        <v>0</v>
      </c>
      <c r="BF4" s="209">
        <f>payesh!AH6</f>
        <v>0</v>
      </c>
      <c r="BG4" s="209">
        <f>payesh!AI6</f>
        <v>0</v>
      </c>
      <c r="BH4" s="209">
        <f>payesh!AJ6</f>
        <v>0</v>
      </c>
      <c r="BI4" s="209">
        <f>payesh!AK6</f>
        <v>0</v>
      </c>
      <c r="BJ4" s="209">
        <f>payesh!AL6</f>
        <v>0</v>
      </c>
      <c r="BK4" s="209">
        <f>payesh!AM6</f>
        <v>0</v>
      </c>
      <c r="BL4" s="209">
        <f>payesh!AN6</f>
        <v>0</v>
      </c>
      <c r="BM4" s="209">
        <f>payesh!AO6</f>
        <v>0</v>
      </c>
      <c r="BN4" s="209">
        <f>payesh!AP6</f>
        <v>0</v>
      </c>
      <c r="BO4" s="209">
        <f>payesh!AQ6</f>
        <v>0</v>
      </c>
      <c r="BP4" s="209">
        <f>payesh!AR6</f>
        <v>0</v>
      </c>
      <c r="BQ4" s="209">
        <f>payesh!AS6</f>
        <v>0</v>
      </c>
      <c r="BR4" s="209">
        <f>payesh!AT6</f>
        <v>0</v>
      </c>
      <c r="BS4" s="209">
        <f>payesh!AU6</f>
        <v>0</v>
      </c>
      <c r="BT4" s="209">
        <f>payesh!AV6</f>
        <v>0</v>
      </c>
      <c r="BU4" s="209">
        <f>payesh!AW6</f>
        <v>0</v>
      </c>
      <c r="BV4" s="209">
        <f>payesh!AX6</f>
        <v>0</v>
      </c>
      <c r="BW4" s="209">
        <f>payesh!AY6</f>
        <v>0</v>
      </c>
      <c r="BX4" s="209">
        <f>payesh!AZ6</f>
        <v>0</v>
      </c>
      <c r="BY4" s="209">
        <f>payesh!BA6</f>
        <v>0</v>
      </c>
      <c r="BZ4" s="209">
        <f>payesh!BB6</f>
        <v>0</v>
      </c>
      <c r="CA4" s="209">
        <f>payesh!BC6</f>
        <v>0</v>
      </c>
      <c r="CB4" s="209">
        <f>payesh!BD6</f>
        <v>0</v>
      </c>
      <c r="CC4" s="209">
        <f>payesh!BE6</f>
        <v>0</v>
      </c>
      <c r="CD4" s="209">
        <f>payesh!BF6</f>
        <v>0</v>
      </c>
      <c r="CE4" s="209">
        <f>payesh!BG6</f>
        <v>0</v>
      </c>
      <c r="CF4" s="209">
        <f>payesh!BH6</f>
        <v>0</v>
      </c>
      <c r="CG4" s="209">
        <f>payesh!BI6</f>
        <v>0</v>
      </c>
      <c r="CH4" s="209">
        <f>payesh!BJ6</f>
        <v>0</v>
      </c>
      <c r="CI4" s="209">
        <f>payesh!BK6</f>
        <v>0</v>
      </c>
      <c r="CJ4" s="209">
        <f>payesh!BL6</f>
        <v>0</v>
      </c>
      <c r="CK4" s="209">
        <f>payesh!BM6</f>
        <v>0</v>
      </c>
      <c r="CL4" s="209">
        <f>payesh!BN6</f>
        <v>0</v>
      </c>
      <c r="CM4" s="209">
        <f>payesh!BO6</f>
        <v>0</v>
      </c>
      <c r="CN4" s="209">
        <f>payesh!BP6</f>
        <v>0</v>
      </c>
      <c r="CO4" s="209">
        <f>payesh!BQ6</f>
        <v>0</v>
      </c>
      <c r="CP4" s="209">
        <f>payesh!BR6</f>
        <v>0</v>
      </c>
      <c r="CQ4" s="209">
        <f>payesh!BS6</f>
        <v>0</v>
      </c>
      <c r="CR4" s="209">
        <f>payesh!BT6</f>
        <v>0</v>
      </c>
      <c r="CS4" s="209">
        <f>payesh!BU6</f>
        <v>0</v>
      </c>
      <c r="CT4" s="209">
        <f>payesh!BV6</f>
        <v>0</v>
      </c>
      <c r="CU4" s="209">
        <f>payesh!BW6</f>
        <v>0</v>
      </c>
      <c r="CV4" s="209">
        <f>payesh!BX6</f>
        <v>0</v>
      </c>
      <c r="CW4" s="209">
        <f>payesh!BY6</f>
        <v>0</v>
      </c>
      <c r="CX4" s="209">
        <f>payesh!BZ6</f>
        <v>0</v>
      </c>
      <c r="CY4" s="209">
        <f>payesh!CA6</f>
        <v>0</v>
      </c>
      <c r="CZ4" s="209">
        <f>payesh!CB6</f>
        <v>0</v>
      </c>
      <c r="DA4" s="209">
        <f>payesh!CC6</f>
        <v>0</v>
      </c>
      <c r="DB4" s="209">
        <f>payesh!CD6</f>
        <v>0</v>
      </c>
      <c r="DC4" s="209">
        <f>payesh!CE6</f>
        <v>0</v>
      </c>
      <c r="DD4" s="209">
        <f>payesh!CF6</f>
        <v>0</v>
      </c>
      <c r="DE4" s="209">
        <f>payesh!CG6</f>
        <v>0</v>
      </c>
      <c r="DF4" s="209">
        <f>payesh!CH6</f>
        <v>0</v>
      </c>
      <c r="DG4" s="209">
        <f>payesh!CI6</f>
        <v>0</v>
      </c>
      <c r="DH4" s="209">
        <f>payesh!CJ6</f>
        <v>0</v>
      </c>
      <c r="DI4" s="209">
        <f>payesh!CK6</f>
        <v>0</v>
      </c>
      <c r="DJ4" s="209">
        <f>payesh!CL6</f>
        <v>0</v>
      </c>
      <c r="DK4" s="209">
        <f>payesh!CM6</f>
        <v>0</v>
      </c>
      <c r="DL4" s="209">
        <f>payesh!CN6</f>
        <v>0</v>
      </c>
      <c r="DM4" s="209">
        <f>payesh!CO6</f>
        <v>0</v>
      </c>
      <c r="DN4" s="209">
        <f>payesh!CP6</f>
        <v>0</v>
      </c>
      <c r="DO4" s="209">
        <f>payesh!CQ6</f>
        <v>0</v>
      </c>
      <c r="DP4" s="209">
        <f>payesh!CR6</f>
        <v>0</v>
      </c>
      <c r="DQ4" s="209">
        <f>payesh!CS6</f>
        <v>0</v>
      </c>
      <c r="DR4" s="209">
        <f>payesh!CT6</f>
        <v>0</v>
      </c>
      <c r="DS4" s="209">
        <f>payesh!CU6</f>
        <v>0</v>
      </c>
      <c r="DT4" s="209">
        <f>payesh!CV6</f>
        <v>0</v>
      </c>
      <c r="DU4" s="209">
        <f>payesh!CW6</f>
        <v>0</v>
      </c>
      <c r="DV4" s="209">
        <f>payesh!CX6</f>
        <v>0</v>
      </c>
      <c r="DW4" s="209">
        <f>payesh!CY6</f>
        <v>0</v>
      </c>
      <c r="DX4" s="209">
        <f>payesh!CZ6</f>
        <v>0</v>
      </c>
      <c r="DY4" s="209">
        <f>payesh!DA6</f>
        <v>0</v>
      </c>
      <c r="DZ4" s="209">
        <f>payesh!DB6</f>
        <v>0</v>
      </c>
      <c r="EA4" s="209">
        <f>payesh!DC6</f>
        <v>0</v>
      </c>
      <c r="EB4" s="209">
        <f>payesh!DD6</f>
        <v>0</v>
      </c>
      <c r="EC4" s="209">
        <f>payesh!DE6</f>
        <v>0</v>
      </c>
      <c r="ED4" s="209">
        <f>payesh!DF6</f>
        <v>0</v>
      </c>
      <c r="EE4" s="209">
        <f>payesh!DG6</f>
        <v>0</v>
      </c>
      <c r="EF4" s="209">
        <f>payesh!DH6</f>
        <v>0</v>
      </c>
      <c r="EG4" s="209">
        <f>payesh!DI6</f>
        <v>0</v>
      </c>
      <c r="EH4" s="209">
        <f>payesh!DJ6</f>
        <v>0</v>
      </c>
      <c r="EI4" s="209">
        <f>payesh!DK6</f>
        <v>0</v>
      </c>
      <c r="EJ4" s="209">
        <f>payesh!DL6</f>
        <v>0</v>
      </c>
      <c r="EK4" s="209">
        <f>payesh!DM6</f>
        <v>0</v>
      </c>
      <c r="EL4" s="209">
        <f>payesh!DN6</f>
        <v>0</v>
      </c>
      <c r="EM4" s="209">
        <f>payesh!DO6</f>
        <v>0</v>
      </c>
      <c r="EN4" s="209">
        <f>payesh!DP6</f>
        <v>0</v>
      </c>
      <c r="EO4" s="209">
        <f>payesh!DQ6</f>
        <v>0</v>
      </c>
      <c r="EP4" s="209">
        <f>payesh!DR6</f>
        <v>0</v>
      </c>
      <c r="EQ4" s="209">
        <f>payesh!DS6</f>
        <v>0</v>
      </c>
      <c r="ER4" s="209">
        <f>payesh!DT6</f>
        <v>0</v>
      </c>
      <c r="ES4" s="209">
        <f>payesh!DU6</f>
        <v>0</v>
      </c>
      <c r="ET4" s="209">
        <f>payesh!DV6</f>
        <v>0</v>
      </c>
      <c r="EU4" s="209">
        <f>payesh!DW6</f>
        <v>0</v>
      </c>
      <c r="EV4" s="209">
        <f>payesh!DX6</f>
        <v>0</v>
      </c>
      <c r="EW4" s="209">
        <f>payesh!DY6</f>
        <v>0</v>
      </c>
      <c r="EX4" s="209">
        <f>payesh!DZ6</f>
        <v>0</v>
      </c>
      <c r="EY4" s="209">
        <f>payesh!EA6</f>
        <v>0</v>
      </c>
      <c r="EZ4" s="209">
        <f>payesh!EB6</f>
        <v>0</v>
      </c>
      <c r="FA4" s="209">
        <f>payesh!EC6</f>
        <v>0</v>
      </c>
      <c r="FB4" s="210">
        <f>payesh!ED6</f>
        <v>0</v>
      </c>
    </row>
    <row r="5" spans="3:158" ht="93" customHeight="1" thickBot="1" x14ac:dyDescent="0.3">
      <c r="C5" s="185" t="s">
        <v>257</v>
      </c>
      <c r="D5" s="186" t="s">
        <v>258</v>
      </c>
      <c r="E5" s="186" t="s">
        <v>259</v>
      </c>
      <c r="F5" s="226" t="s">
        <v>281</v>
      </c>
      <c r="G5" s="225" t="s">
        <v>260</v>
      </c>
      <c r="H5" s="187" t="s">
        <v>261</v>
      </c>
      <c r="I5" s="187" t="s">
        <v>445</v>
      </c>
      <c r="J5" s="187" t="s">
        <v>446</v>
      </c>
      <c r="K5" s="187" t="s">
        <v>447</v>
      </c>
      <c r="L5" s="200" t="s">
        <v>448</v>
      </c>
      <c r="M5" s="200" t="s">
        <v>265</v>
      </c>
      <c r="N5" s="204" t="s">
        <v>90</v>
      </c>
      <c r="O5" s="205" t="str">
        <f>H5</f>
        <v>حق‌‌الزحمه تسهیل‌گر</v>
      </c>
      <c r="P5" s="205" t="str">
        <f t="shared" ref="P5:T5" si="0">I5</f>
        <v xml:space="preserve">هزینه ایاب و ذهاب تسهیلگر </v>
      </c>
      <c r="Q5" s="205" t="str">
        <f t="shared" si="0"/>
        <v>حق‌‌الزحمه مسئول پروژه در ساختار مجری محلی</v>
      </c>
      <c r="R5" s="205" t="str">
        <f t="shared" si="0"/>
        <v xml:space="preserve">هزینه ایاب و ذهاب مدیر پروژه و سایر موارد لازم </v>
      </c>
      <c r="S5" s="205" t="str">
        <f t="shared" si="0"/>
        <v>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v>
      </c>
      <c r="T5" s="205" t="str">
        <f t="shared" si="0"/>
        <v>جمع به ازاي هر گروه</v>
      </c>
      <c r="U5" s="201" t="s">
        <v>260</v>
      </c>
      <c r="V5" s="196" t="s">
        <v>278</v>
      </c>
      <c r="W5" s="196" t="s">
        <v>279</v>
      </c>
      <c r="X5" s="197" t="s">
        <v>265</v>
      </c>
      <c r="Y5" s="237" t="s">
        <v>90</v>
      </c>
      <c r="Z5" s="238" t="s">
        <v>278</v>
      </c>
      <c r="AA5" s="238" t="s">
        <v>279</v>
      </c>
      <c r="AB5" s="248" t="s">
        <v>265</v>
      </c>
      <c r="AC5" s="575" t="str">
        <f>payesh!E18</f>
        <v>ت 4</v>
      </c>
      <c r="AD5" s="576" t="str">
        <f>payesh!F18</f>
        <v>ت 4</v>
      </c>
      <c r="AE5" s="576" t="str">
        <f>payesh!G18</f>
        <v>ت 4</v>
      </c>
      <c r="AF5" s="576" t="str">
        <f>payesh!H18</f>
        <v>ت 4</v>
      </c>
      <c r="AG5" s="576" t="str">
        <f>payesh!I18</f>
        <v>ت 4</v>
      </c>
      <c r="AH5" s="576" t="str">
        <f>payesh!J18</f>
        <v>ت 4</v>
      </c>
      <c r="AI5" s="576" t="str">
        <f>payesh!K18</f>
        <v>ت 4</v>
      </c>
      <c r="AJ5" s="576" t="str">
        <f>payesh!L18</f>
        <v>ت 4</v>
      </c>
      <c r="AK5" s="576" t="str">
        <f>payesh!M18</f>
        <v>ت4</v>
      </c>
      <c r="AL5" s="576" t="str">
        <f>payesh!N18</f>
        <v>ت3</v>
      </c>
      <c r="AM5" s="576" t="str">
        <f>payesh!O18</f>
        <v>ت3</v>
      </c>
      <c r="AN5" s="576" t="str">
        <f>payesh!P18</f>
        <v>ت3</v>
      </c>
      <c r="AO5" s="576" t="str">
        <f>payesh!Q18</f>
        <v>پ14</v>
      </c>
      <c r="AP5" s="576" t="str">
        <f>payesh!R18</f>
        <v>پ14</v>
      </c>
      <c r="AQ5" s="576" t="str">
        <f>payesh!S18</f>
        <v>ت3</v>
      </c>
      <c r="AR5" s="576" t="str">
        <f>payesh!T18</f>
        <v>14پ</v>
      </c>
      <c r="AS5" s="576" t="str">
        <f>payesh!U18</f>
        <v>6پ</v>
      </c>
      <c r="AT5" s="576">
        <f>payesh!V18</f>
        <v>0</v>
      </c>
      <c r="AU5" s="576">
        <f>payesh!W18</f>
        <v>0</v>
      </c>
      <c r="AV5" s="576">
        <f>payesh!X18</f>
        <v>0</v>
      </c>
      <c r="AW5" s="576">
        <f>payesh!Y18</f>
        <v>0</v>
      </c>
      <c r="AX5" s="576">
        <f>payesh!Z18</f>
        <v>0</v>
      </c>
      <c r="AY5" s="576">
        <f>payesh!AA18</f>
        <v>0</v>
      </c>
      <c r="AZ5" s="576">
        <f>payesh!AB18</f>
        <v>0</v>
      </c>
      <c r="BA5" s="576">
        <f>payesh!AC18</f>
        <v>0</v>
      </c>
      <c r="BB5" s="576">
        <f>payesh!AD18</f>
        <v>0</v>
      </c>
      <c r="BC5" s="576">
        <f>payesh!AE18</f>
        <v>0</v>
      </c>
      <c r="BD5" s="576">
        <f>payesh!AF18</f>
        <v>0</v>
      </c>
      <c r="BE5" s="576">
        <f>payesh!AG18</f>
        <v>0</v>
      </c>
      <c r="BF5" s="576">
        <f>payesh!AH18</f>
        <v>0</v>
      </c>
      <c r="BG5" s="576">
        <f>payesh!AI18</f>
        <v>0</v>
      </c>
      <c r="BH5" s="576">
        <f>payesh!AJ18</f>
        <v>0</v>
      </c>
      <c r="BI5" s="576">
        <f>payesh!AK18</f>
        <v>0</v>
      </c>
      <c r="BJ5" s="576">
        <f>payesh!AL18</f>
        <v>0</v>
      </c>
      <c r="BK5" s="576">
        <f>payesh!AM18</f>
        <v>0</v>
      </c>
      <c r="BL5" s="576">
        <f>payesh!AN18</f>
        <v>0</v>
      </c>
      <c r="BM5" s="576">
        <f>payesh!AO18</f>
        <v>0</v>
      </c>
      <c r="BN5" s="576">
        <f>payesh!AP18</f>
        <v>0</v>
      </c>
      <c r="BO5" s="576">
        <f>payesh!AQ18</f>
        <v>0</v>
      </c>
      <c r="BP5" s="576">
        <f>payesh!AR18</f>
        <v>0</v>
      </c>
      <c r="BQ5" s="576">
        <f>payesh!AS18</f>
        <v>0</v>
      </c>
      <c r="BR5" s="576">
        <f>payesh!AT18</f>
        <v>0</v>
      </c>
      <c r="BS5" s="576">
        <f>payesh!AU18</f>
        <v>0</v>
      </c>
      <c r="BT5" s="576">
        <f>payesh!AV18</f>
        <v>0</v>
      </c>
      <c r="BU5" s="576">
        <f>payesh!AW18</f>
        <v>0</v>
      </c>
      <c r="BV5" s="576">
        <f>payesh!AX18</f>
        <v>0</v>
      </c>
      <c r="BW5" s="576">
        <f>payesh!AY18</f>
        <v>0</v>
      </c>
      <c r="BX5" s="576">
        <f>payesh!AZ18</f>
        <v>0</v>
      </c>
      <c r="BY5" s="576">
        <f>payesh!BA18</f>
        <v>0</v>
      </c>
      <c r="BZ5" s="576">
        <f>payesh!BB18</f>
        <v>0</v>
      </c>
      <c r="CA5" s="576">
        <f>payesh!BC18</f>
        <v>0</v>
      </c>
      <c r="CB5" s="576">
        <f>payesh!BD18</f>
        <v>0</v>
      </c>
      <c r="CC5" s="576">
        <f>payesh!BE18</f>
        <v>0</v>
      </c>
      <c r="CD5" s="576">
        <f>payesh!BF18</f>
        <v>0</v>
      </c>
      <c r="CE5" s="576">
        <f>payesh!BG18</f>
        <v>0</v>
      </c>
      <c r="CF5" s="576">
        <f>payesh!BH18</f>
        <v>0</v>
      </c>
      <c r="CG5" s="576">
        <f>payesh!BI18</f>
        <v>0</v>
      </c>
      <c r="CH5" s="576">
        <f>payesh!BJ18</f>
        <v>0</v>
      </c>
      <c r="CI5" s="576">
        <f>payesh!BK18</f>
        <v>0</v>
      </c>
      <c r="CJ5" s="576">
        <f>payesh!BL18</f>
        <v>0</v>
      </c>
      <c r="CK5" s="576">
        <f>payesh!BM18</f>
        <v>0</v>
      </c>
      <c r="CL5" s="576">
        <f>payesh!BN18</f>
        <v>0</v>
      </c>
      <c r="CM5" s="576">
        <f>payesh!BO18</f>
        <v>0</v>
      </c>
      <c r="CN5" s="576">
        <f>payesh!BP18</f>
        <v>0</v>
      </c>
      <c r="CO5" s="576">
        <f>payesh!BQ18</f>
        <v>0</v>
      </c>
      <c r="CP5" s="576">
        <f>payesh!BR18</f>
        <v>0</v>
      </c>
      <c r="CQ5" s="576">
        <f>payesh!BS18</f>
        <v>0</v>
      </c>
      <c r="CR5" s="576">
        <f>payesh!BT18</f>
        <v>0</v>
      </c>
      <c r="CS5" s="576">
        <f>payesh!BU18</f>
        <v>0</v>
      </c>
      <c r="CT5" s="576">
        <f>payesh!BV18</f>
        <v>0</v>
      </c>
      <c r="CU5" s="576">
        <f>payesh!BW18</f>
        <v>0</v>
      </c>
      <c r="CV5" s="576">
        <f>payesh!BX18</f>
        <v>0</v>
      </c>
      <c r="CW5" s="576">
        <f>payesh!BY18</f>
        <v>0</v>
      </c>
      <c r="CX5" s="576">
        <f>payesh!BZ18</f>
        <v>0</v>
      </c>
      <c r="CY5" s="576">
        <f>payesh!CA18</f>
        <v>0</v>
      </c>
      <c r="CZ5" s="576">
        <f>payesh!CB18</f>
        <v>0</v>
      </c>
      <c r="DA5" s="576">
        <f>payesh!CC18</f>
        <v>0</v>
      </c>
      <c r="DB5" s="576">
        <f>payesh!CD18</f>
        <v>0</v>
      </c>
      <c r="DC5" s="576">
        <f>payesh!CE18</f>
        <v>0</v>
      </c>
      <c r="DD5" s="576">
        <f>payesh!CF18</f>
        <v>0</v>
      </c>
      <c r="DE5" s="576">
        <f>payesh!CG18</f>
        <v>0</v>
      </c>
      <c r="DF5" s="576">
        <f>payesh!CH18</f>
        <v>0</v>
      </c>
      <c r="DG5" s="576">
        <f>payesh!CI18</f>
        <v>0</v>
      </c>
      <c r="DH5" s="576">
        <f>payesh!CJ18</f>
        <v>0</v>
      </c>
      <c r="DI5" s="576">
        <f>payesh!CK18</f>
        <v>0</v>
      </c>
      <c r="DJ5" s="576">
        <f>payesh!CL18</f>
        <v>0</v>
      </c>
      <c r="DK5" s="576">
        <f>payesh!CM18</f>
        <v>0</v>
      </c>
      <c r="DL5" s="576">
        <f>payesh!CN18</f>
        <v>0</v>
      </c>
      <c r="DM5" s="576">
        <f>payesh!CO18</f>
        <v>0</v>
      </c>
      <c r="DN5" s="576">
        <f>payesh!CP18</f>
        <v>0</v>
      </c>
      <c r="DO5" s="576">
        <f>payesh!CQ18</f>
        <v>0</v>
      </c>
      <c r="DP5" s="576">
        <f>payesh!CR18</f>
        <v>0</v>
      </c>
      <c r="DQ5" s="576">
        <f>payesh!CS18</f>
        <v>0</v>
      </c>
      <c r="DR5" s="576">
        <f>payesh!CT18</f>
        <v>0</v>
      </c>
      <c r="DS5" s="576">
        <f>payesh!CU18</f>
        <v>0</v>
      </c>
      <c r="DT5" s="576">
        <f>payesh!CV18</f>
        <v>0</v>
      </c>
      <c r="DU5" s="576">
        <f>payesh!CW18</f>
        <v>0</v>
      </c>
      <c r="DV5" s="576">
        <f>payesh!CX18</f>
        <v>0</v>
      </c>
      <c r="DW5" s="576">
        <f>payesh!CY18</f>
        <v>0</v>
      </c>
      <c r="DX5" s="576">
        <f>payesh!CZ18</f>
        <v>0</v>
      </c>
      <c r="DY5" s="576">
        <f>payesh!DA18</f>
        <v>0</v>
      </c>
      <c r="DZ5" s="576">
        <f>payesh!DB18</f>
        <v>0</v>
      </c>
      <c r="EA5" s="576">
        <f>payesh!DC18</f>
        <v>0</v>
      </c>
      <c r="EB5" s="576">
        <f>payesh!DD18</f>
        <v>0</v>
      </c>
      <c r="EC5" s="576">
        <f>payesh!DE18</f>
        <v>0</v>
      </c>
      <c r="ED5" s="576">
        <f>payesh!DF18</f>
        <v>0</v>
      </c>
      <c r="EE5" s="576">
        <f>payesh!DG18</f>
        <v>0</v>
      </c>
      <c r="EF5" s="576">
        <f>payesh!DH18</f>
        <v>0</v>
      </c>
      <c r="EG5" s="576">
        <f>payesh!DI18</f>
        <v>0</v>
      </c>
      <c r="EH5" s="576">
        <f>payesh!DJ18</f>
        <v>0</v>
      </c>
      <c r="EI5" s="576">
        <f>payesh!DK18</f>
        <v>0</v>
      </c>
      <c r="EJ5" s="576">
        <f>payesh!DL18</f>
        <v>0</v>
      </c>
      <c r="EK5" s="576">
        <f>payesh!DM18</f>
        <v>0</v>
      </c>
      <c r="EL5" s="576">
        <f>payesh!DN18</f>
        <v>0</v>
      </c>
      <c r="EM5" s="576">
        <f>payesh!DO18</f>
        <v>0</v>
      </c>
      <c r="EN5" s="576">
        <f>payesh!DP18</f>
        <v>0</v>
      </c>
      <c r="EO5" s="576">
        <f>payesh!DQ18</f>
        <v>0</v>
      </c>
      <c r="EP5" s="576">
        <f>payesh!DR18</f>
        <v>0</v>
      </c>
      <c r="EQ5" s="576">
        <f>payesh!DS18</f>
        <v>0</v>
      </c>
      <c r="ER5" s="576">
        <f>payesh!DT18</f>
        <v>0</v>
      </c>
      <c r="ES5" s="576">
        <f>payesh!DU18</f>
        <v>0</v>
      </c>
      <c r="ET5" s="576">
        <f>payesh!DV18</f>
        <v>0</v>
      </c>
      <c r="EU5" s="576">
        <f>payesh!DW18</f>
        <v>0</v>
      </c>
      <c r="EV5" s="576">
        <f>payesh!DX18</f>
        <v>0</v>
      </c>
      <c r="EW5" s="576">
        <f>payesh!DY18</f>
        <v>0</v>
      </c>
      <c r="EX5" s="576">
        <f>payesh!DZ18</f>
        <v>0</v>
      </c>
      <c r="EY5" s="576">
        <f>payesh!EA18</f>
        <v>0</v>
      </c>
      <c r="EZ5" s="576">
        <f>payesh!EB18</f>
        <v>0</v>
      </c>
      <c r="FA5" s="576">
        <f>payesh!EC18</f>
        <v>0</v>
      </c>
      <c r="FB5" s="577">
        <f>payesh!ED18</f>
        <v>0</v>
      </c>
    </row>
    <row r="6" spans="3:158" ht="35.25" customHeight="1" x14ac:dyDescent="0.25">
      <c r="C6" s="188">
        <v>1</v>
      </c>
      <c r="D6" s="189" t="s">
        <v>266</v>
      </c>
      <c r="E6" s="189" t="s">
        <v>267</v>
      </c>
      <c r="F6" s="555" t="s">
        <v>283</v>
      </c>
      <c r="G6" s="202">
        <v>0.15</v>
      </c>
      <c r="H6" s="190">
        <v>1650000</v>
      </c>
      <c r="I6" s="190">
        <v>600000</v>
      </c>
      <c r="J6" s="190">
        <v>600000</v>
      </c>
      <c r="K6" s="190">
        <v>300000</v>
      </c>
      <c r="L6" s="558">
        <v>1050000</v>
      </c>
      <c r="M6" s="206">
        <f>SUM(H6:L6)</f>
        <v>4200000</v>
      </c>
      <c r="N6" s="228">
        <f>SUM(AC6:FB6)</f>
        <v>0</v>
      </c>
      <c r="O6" s="227">
        <f>$N$6*H6</f>
        <v>0</v>
      </c>
      <c r="P6" s="193">
        <f>$N$6*I6</f>
        <v>0</v>
      </c>
      <c r="Q6" s="193">
        <f>$N$6*J6</f>
        <v>0</v>
      </c>
      <c r="R6" s="193">
        <f>$N$6*K6</f>
        <v>0</v>
      </c>
      <c r="S6" s="193">
        <f>$N$6*L6</f>
        <v>0</v>
      </c>
      <c r="T6" s="194">
        <f>SUM(O6:S6)</f>
        <v>0</v>
      </c>
      <c r="U6" s="231">
        <v>0.15</v>
      </c>
      <c r="V6" s="230"/>
      <c r="W6" s="198"/>
      <c r="X6" s="199"/>
      <c r="Y6" s="228">
        <f>SUM(AC6:FB6)</f>
        <v>0</v>
      </c>
      <c r="Z6" s="253">
        <f>$Y$6*V6</f>
        <v>0</v>
      </c>
      <c r="AA6" s="243">
        <f>$Y$6*W6</f>
        <v>0</v>
      </c>
      <c r="AB6" s="245">
        <f>SUM(Z6:AA6)</f>
        <v>0</v>
      </c>
      <c r="AC6" s="578">
        <f>IF(payesh!T147=Pardakhti!$F$6,1,IF(payesh!T147="کسرشد",-1,0))</f>
        <v>0</v>
      </c>
      <c r="AD6" s="579">
        <f>IF(payesh!U147=Pardakhti!$F$6,1,IF(payesh!U147="کسرشد",-1,0))</f>
        <v>0</v>
      </c>
      <c r="AE6" s="579">
        <f>IF(payesh!V147=Pardakhti!$F$6,1,IF(payesh!V147="کسرشد",-1,0))</f>
        <v>0</v>
      </c>
      <c r="AF6" s="579">
        <f>IF(payesh!W147=Pardakhti!$F$6,1,IF(payesh!W147="کسرشد",-1,0))</f>
        <v>0</v>
      </c>
      <c r="AG6" s="579">
        <f>IF(payesh!X147=Pardakhti!$F$6,1,IF(payesh!X147="کسرشد",-1,0))</f>
        <v>0</v>
      </c>
      <c r="AH6" s="579">
        <f>IF(payesh!Y147=Pardakhti!$F$6,1,IF(payesh!Y147="کسرشد",-1,0))</f>
        <v>0</v>
      </c>
      <c r="AI6" s="579">
        <f>IF(payesh!Z147=Pardakhti!$F$6,1,IF(payesh!Z147="کسرشد",-1,0))</f>
        <v>0</v>
      </c>
      <c r="AJ6" s="579">
        <f>IF(payesh!AA147=Pardakhti!$F$6,1,IF(payesh!AA147="کسرشد",-1,0))</f>
        <v>0</v>
      </c>
      <c r="AK6" s="579">
        <f>IF(payesh!AB147=Pardakhti!$F$6,1,IF(payesh!AB147="کسرشد",-1,0))</f>
        <v>0</v>
      </c>
      <c r="AL6" s="579">
        <f>IF(payesh!AC147=Pardakhti!$F$6,1,IF(payesh!AC147="کسرشد",-1,0))</f>
        <v>0</v>
      </c>
      <c r="AM6" s="579">
        <f>IF(payesh!AD147=Pardakhti!$F$6,1,IF(payesh!AD147="کسرشد",-1,0))</f>
        <v>0</v>
      </c>
      <c r="AN6" s="579">
        <f>IF(payesh!AE147=Pardakhti!$F$6,1,IF(payesh!AE147="کسرشد",-1,0))</f>
        <v>0</v>
      </c>
      <c r="AO6" s="579">
        <f>IF(payesh!AF147=Pardakhti!$F$6,1,IF(payesh!AF147="کسرشد",-1,0))</f>
        <v>0</v>
      </c>
      <c r="AP6" s="579">
        <f>IF(payesh!AG147=Pardakhti!$F$6,1,IF(payesh!AG147="کسرشد",-1,0))</f>
        <v>0</v>
      </c>
      <c r="AQ6" s="579">
        <f>IF(payesh!AH147=Pardakhti!$F$6,1,IF(payesh!AH147="کسرشد",-1,0))</f>
        <v>0</v>
      </c>
      <c r="AR6" s="579">
        <f>IF(payesh!AI147=Pardakhti!$F$6,1,IF(payesh!AI147="کسرشد",-1,0))</f>
        <v>0</v>
      </c>
      <c r="AS6" s="579">
        <f>IF(payesh!AJ147=Pardakhti!$F$6,1,IF(payesh!AJ147="کسرشد",-1,0))</f>
        <v>0</v>
      </c>
      <c r="AT6" s="579">
        <f>IF(payesh!AK147=Pardakhti!$F$6,1,IF(payesh!AK147="کسرشد",-1,0))</f>
        <v>0</v>
      </c>
      <c r="AU6" s="579">
        <f>IF(payesh!AL147=Pardakhti!$F$6,1,IF(payesh!AL147="کسرشد",-1,0))</f>
        <v>0</v>
      </c>
      <c r="AV6" s="579">
        <f>IF(payesh!AM147=Pardakhti!$F$6,1,IF(payesh!AM147="کسرشد",-1,0))</f>
        <v>0</v>
      </c>
      <c r="AW6" s="579">
        <f>IF(payesh!AN147=Pardakhti!$F$6,1,IF(payesh!AN147="کسرشد",-1,0))</f>
        <v>0</v>
      </c>
      <c r="AX6" s="579">
        <f>IF(payesh!AO147=Pardakhti!$F$6,1,IF(payesh!AO147="کسرشد",-1,0))</f>
        <v>0</v>
      </c>
      <c r="AY6" s="579">
        <f>IF(payesh!AP147=Pardakhti!$F$6,1,IF(payesh!AP147="کسرشد",-1,0))</f>
        <v>0</v>
      </c>
      <c r="AZ6" s="579">
        <f>IF(payesh!AQ147=Pardakhti!$F$6,1,IF(payesh!AQ147="کسرشد",-1,0))</f>
        <v>0</v>
      </c>
      <c r="BA6" s="579">
        <f>IF(payesh!AR147=Pardakhti!$F$6,1,IF(payesh!AR147="کسرشد",-1,0))</f>
        <v>0</v>
      </c>
      <c r="BB6" s="579">
        <f>IF(payesh!AS147=Pardakhti!$F$6,1,IF(payesh!AS147="کسرشد",-1,0))</f>
        <v>0</v>
      </c>
      <c r="BC6" s="579">
        <f>IF(payesh!AT147=Pardakhti!$F$6,1,IF(payesh!AT147="کسرشد",-1,0))</f>
        <v>0</v>
      </c>
      <c r="BD6" s="579">
        <f>IF(payesh!AU147=Pardakhti!$F$6,1,IF(payesh!AU147="کسرشد",-1,0))</f>
        <v>0</v>
      </c>
      <c r="BE6" s="579">
        <f>IF(payesh!AV147=Pardakhti!$F$6,1,IF(payesh!AV147="کسرشد",-1,0))</f>
        <v>0</v>
      </c>
      <c r="BF6" s="579">
        <f>IF(payesh!AW147=Pardakhti!$F$6,1,IF(payesh!AW147="کسرشد",-1,0))</f>
        <v>0</v>
      </c>
      <c r="BG6" s="579">
        <f>IF(payesh!AX147=Pardakhti!$F$6,1,IF(payesh!AX147="کسرشد",-1,0))</f>
        <v>0</v>
      </c>
      <c r="BH6" s="579">
        <f>IF(payesh!AY147=Pardakhti!$F$6,1,IF(payesh!AY147="کسرشد",-1,0))</f>
        <v>0</v>
      </c>
      <c r="BI6" s="579">
        <f>IF(payesh!AZ147=Pardakhti!$F$6,1,IF(payesh!AZ147="کسرشد",-1,0))</f>
        <v>0</v>
      </c>
      <c r="BJ6" s="579">
        <f>IF(payesh!BA147=Pardakhti!$F$6,1,IF(payesh!BA147="کسرشد",-1,0))</f>
        <v>0</v>
      </c>
      <c r="BK6" s="579">
        <f>IF(payesh!BB147=Pardakhti!$F$6,1,IF(payesh!BB147="کسرشد",-1,0))</f>
        <v>0</v>
      </c>
      <c r="BL6" s="579">
        <f>IF(payesh!BC147=Pardakhti!$F$6,1,IF(payesh!BC147="کسرشد",-1,0))</f>
        <v>0</v>
      </c>
      <c r="BM6" s="579">
        <f>IF(payesh!BD147=Pardakhti!$F$6,1,IF(payesh!BD147="کسرشد",-1,0))</f>
        <v>0</v>
      </c>
      <c r="BN6" s="579">
        <f>IF(payesh!BE147=Pardakhti!$F$6,1,IF(payesh!BE147="کسرشد",-1,0))</f>
        <v>0</v>
      </c>
      <c r="BO6" s="579">
        <f>IF(payesh!BF147=Pardakhti!$F$6,1,IF(payesh!BF147="کسرشد",-1,0))</f>
        <v>0</v>
      </c>
      <c r="BP6" s="579">
        <f>IF(payesh!BG147=Pardakhti!$F$6,1,IF(payesh!BG147="کسرشد",-1,0))</f>
        <v>0</v>
      </c>
      <c r="BQ6" s="579">
        <f>IF(payesh!BH147=Pardakhti!$F$6,1,IF(payesh!BH147="کسرشد",-1,0))</f>
        <v>0</v>
      </c>
      <c r="BR6" s="579">
        <f>IF(payesh!BI147=Pardakhti!$F$6,1,IF(payesh!BI147="کسرشد",-1,0))</f>
        <v>0</v>
      </c>
      <c r="BS6" s="579">
        <f>IF(payesh!BJ147=Pardakhti!$F$6,1,IF(payesh!BJ147="کسرشد",-1,0))</f>
        <v>0</v>
      </c>
      <c r="BT6" s="579">
        <f>IF(payesh!BK147=Pardakhti!$F$6,1,IF(payesh!BK147="کسرشد",-1,0))</f>
        <v>0</v>
      </c>
      <c r="BU6" s="579">
        <f>IF(payesh!BL147=Pardakhti!$F$6,1,IF(payesh!BL147="کسرشد",-1,0))</f>
        <v>0</v>
      </c>
      <c r="BV6" s="579">
        <f>IF(payesh!BM147=Pardakhti!$F$6,1,IF(payesh!BM147="کسرشد",-1,0))</f>
        <v>0</v>
      </c>
      <c r="BW6" s="579">
        <f>IF(payesh!BN147=Pardakhti!$F$6,1,IF(payesh!BN147="کسرشد",-1,0))</f>
        <v>0</v>
      </c>
      <c r="BX6" s="579">
        <f>IF(payesh!BO147=Pardakhti!$F$6,1,IF(payesh!BO147="کسرشد",-1,0))</f>
        <v>0</v>
      </c>
      <c r="BY6" s="579">
        <f>IF(payesh!BP147=Pardakhti!$F$6,1,IF(payesh!BP147="کسرشد",-1,0))</f>
        <v>0</v>
      </c>
      <c r="BZ6" s="579">
        <f>IF(payesh!BQ147=Pardakhti!$F$6,1,IF(payesh!BQ147="کسرشد",-1,0))</f>
        <v>0</v>
      </c>
      <c r="CA6" s="579">
        <f>IF(payesh!BR147=Pardakhti!$F$6,1,IF(payesh!BR147="کسرشد",-1,0))</f>
        <v>0</v>
      </c>
      <c r="CB6" s="579">
        <f>IF(payesh!BS147=Pardakhti!$F$6,1,IF(payesh!BS147="کسرشد",-1,0))</f>
        <v>0</v>
      </c>
      <c r="CC6" s="579">
        <f>IF(payesh!BT147=Pardakhti!$F$6,1,IF(payesh!BT147="کسرشد",-1,0))</f>
        <v>0</v>
      </c>
      <c r="CD6" s="579">
        <f>IF(payesh!BU147=Pardakhti!$F$6,1,IF(payesh!BU147="کسرشد",-1,0))</f>
        <v>0</v>
      </c>
      <c r="CE6" s="579">
        <f>IF(payesh!BV147=Pardakhti!$F$6,1,IF(payesh!BV147="کسرشد",-1,0))</f>
        <v>0</v>
      </c>
      <c r="CF6" s="579">
        <f>IF(payesh!BW147=Pardakhti!$F$6,1,IF(payesh!BW147="کسرشد",-1,0))</f>
        <v>0</v>
      </c>
      <c r="CG6" s="579">
        <f>IF(payesh!BX147=Pardakhti!$F$6,1,IF(payesh!BX147="کسرشد",-1,0))</f>
        <v>0</v>
      </c>
      <c r="CH6" s="579">
        <f>IF(payesh!BY147=Pardakhti!$F$6,1,IF(payesh!BY147="کسرشد",-1,0))</f>
        <v>0</v>
      </c>
      <c r="CI6" s="579">
        <f>IF(payesh!BZ147=Pardakhti!$F$6,1,IF(payesh!BZ147="کسرشد",-1,0))</f>
        <v>0</v>
      </c>
      <c r="CJ6" s="579">
        <f>IF(payesh!CA147=Pardakhti!$F$6,1,IF(payesh!CA147="کسرشد",-1,0))</f>
        <v>0</v>
      </c>
      <c r="CK6" s="579">
        <f>IF(payesh!CB147=Pardakhti!$F$6,1,IF(payesh!CB147="کسرشد",-1,0))</f>
        <v>0</v>
      </c>
      <c r="CL6" s="579">
        <f>IF(payesh!CC147=Pardakhti!$F$6,1,IF(payesh!CC147="کسرشد",-1,0))</f>
        <v>0</v>
      </c>
      <c r="CM6" s="579">
        <f>IF(payesh!CD147=Pardakhti!$F$6,1,IF(payesh!CD147="کسرشد",-1,0))</f>
        <v>0</v>
      </c>
      <c r="CN6" s="579">
        <f>IF(payesh!CE147=Pardakhti!$F$6,1,IF(payesh!CE147="کسرشد",-1,0))</f>
        <v>0</v>
      </c>
      <c r="CO6" s="579">
        <f>IF(payesh!CF147=Pardakhti!$F$6,1,IF(payesh!CF147="کسرشد",-1,0))</f>
        <v>0</v>
      </c>
      <c r="CP6" s="579">
        <f>IF(payesh!CG147=Pardakhti!$F$6,1,IF(payesh!CG147="کسرشد",-1,0))</f>
        <v>0</v>
      </c>
      <c r="CQ6" s="579">
        <f>IF(payesh!CH147=Pardakhti!$F$6,1,IF(payesh!CH147="کسرشد",-1,0))</f>
        <v>0</v>
      </c>
      <c r="CR6" s="579">
        <f>IF(payesh!CI147=Pardakhti!$F$6,1,IF(payesh!CI147="کسرشد",-1,0))</f>
        <v>0</v>
      </c>
      <c r="CS6" s="579">
        <f>IF(payesh!CJ147=Pardakhti!$F$6,1,IF(payesh!CJ147="کسرشد",-1,0))</f>
        <v>0</v>
      </c>
      <c r="CT6" s="579">
        <f>IF(payesh!CK147=Pardakhti!$F$6,1,IF(payesh!CK147="کسرشد",-1,0))</f>
        <v>0</v>
      </c>
      <c r="CU6" s="579">
        <f>IF(payesh!CL147=Pardakhti!$F$6,1,IF(payesh!CL147="کسرشد",-1,0))</f>
        <v>0</v>
      </c>
      <c r="CV6" s="579">
        <f>IF(payesh!CM147=Pardakhti!$F$6,1,IF(payesh!CM147="کسرشد",-1,0))</f>
        <v>0</v>
      </c>
      <c r="CW6" s="579">
        <f>IF(payesh!CN147=Pardakhti!$F$6,1,IF(payesh!CN147="کسرشد",-1,0))</f>
        <v>0</v>
      </c>
      <c r="CX6" s="579">
        <f>IF(payesh!CO147=Pardakhti!$F$6,1,IF(payesh!CO147="کسرشد",-1,0))</f>
        <v>0</v>
      </c>
      <c r="CY6" s="579">
        <f>IF(payesh!CP147=Pardakhti!$F$6,1,IF(payesh!CP147="کسرشد",-1,0))</f>
        <v>0</v>
      </c>
      <c r="CZ6" s="579">
        <f>IF(payesh!CQ147=Pardakhti!$F$6,1,IF(payesh!CQ147="کسرشد",-1,0))</f>
        <v>0</v>
      </c>
      <c r="DA6" s="579">
        <f>IF(payesh!CR147=Pardakhti!$F$6,1,IF(payesh!CR147="کسرشد",-1,0))</f>
        <v>0</v>
      </c>
      <c r="DB6" s="579">
        <f>IF(payesh!CS147=Pardakhti!$F$6,1,IF(payesh!CS147="کسرشد",-1,0))</f>
        <v>0</v>
      </c>
      <c r="DC6" s="579">
        <f>IF(payesh!CT147=Pardakhti!$F$6,1,IF(payesh!CT147="کسرشد",-1,0))</f>
        <v>0</v>
      </c>
      <c r="DD6" s="579">
        <f>IF(payesh!CU147=Pardakhti!$F$6,1,IF(payesh!CU147="کسرشد",-1,0))</f>
        <v>0</v>
      </c>
      <c r="DE6" s="579">
        <f>IF(payesh!CV147=Pardakhti!$F$6,1,IF(payesh!CV147="کسرشد",-1,0))</f>
        <v>0</v>
      </c>
      <c r="DF6" s="579">
        <f>IF(payesh!CW147=Pardakhti!$F$6,1,IF(payesh!CW147="کسرشد",-1,0))</f>
        <v>0</v>
      </c>
      <c r="DG6" s="579">
        <f>IF(payesh!CX147=Pardakhti!$F$6,1,IF(payesh!CX147="کسرشد",-1,0))</f>
        <v>0</v>
      </c>
      <c r="DH6" s="579">
        <f>IF(payesh!CY147=Pardakhti!$F$6,1,IF(payesh!CY147="کسرشد",-1,0))</f>
        <v>0</v>
      </c>
      <c r="DI6" s="579">
        <f>IF(payesh!CZ147=Pardakhti!$F$6,1,IF(payesh!CZ147="کسرشد",-1,0))</f>
        <v>0</v>
      </c>
      <c r="DJ6" s="579">
        <f>IF(payesh!DA147=Pardakhti!$F$6,1,IF(payesh!DA147="کسرشد",-1,0))</f>
        <v>0</v>
      </c>
      <c r="DK6" s="579">
        <f>IF(payesh!DB147=Pardakhti!$F$6,1,IF(payesh!DB147="کسرشد",-1,0))</f>
        <v>0</v>
      </c>
      <c r="DL6" s="579">
        <f>IF(payesh!DC147=Pardakhti!$F$6,1,IF(payesh!DC147="کسرشد",-1,0))</f>
        <v>0</v>
      </c>
      <c r="DM6" s="579">
        <f>IF(payesh!DD147=Pardakhti!$F$6,1,IF(payesh!DD147="کسرشد",-1,0))</f>
        <v>0</v>
      </c>
      <c r="DN6" s="579">
        <f>IF(payesh!DE147=Pardakhti!$F$6,1,IF(payesh!DE147="کسرشد",-1,0))</f>
        <v>0</v>
      </c>
      <c r="DO6" s="579">
        <f>IF(payesh!DF147=Pardakhti!$F$6,1,IF(payesh!DF147="کسرشد",-1,0))</f>
        <v>0</v>
      </c>
      <c r="DP6" s="579">
        <f>IF(payesh!DG147=Pardakhti!$F$6,1,IF(payesh!DG147="کسرشد",-1,0))</f>
        <v>0</v>
      </c>
      <c r="DQ6" s="579">
        <f>IF(payesh!DH147=Pardakhti!$F$6,1,IF(payesh!DH147="کسرشد",-1,0))</f>
        <v>0</v>
      </c>
      <c r="DR6" s="579">
        <f>IF(payesh!DI147=Pardakhti!$F$6,1,IF(payesh!DI147="کسرشد",-1,0))</f>
        <v>0</v>
      </c>
      <c r="DS6" s="579">
        <f>IF(payesh!DJ147=Pardakhti!$F$6,1,IF(payesh!DJ147="کسرشد",-1,0))</f>
        <v>0</v>
      </c>
      <c r="DT6" s="579">
        <f>IF(payesh!DK147=Pardakhti!$F$6,1,IF(payesh!DK147="کسرشد",-1,0))</f>
        <v>0</v>
      </c>
      <c r="DU6" s="579">
        <f>IF(payesh!DL147=Pardakhti!$F$6,1,IF(payesh!DL147="کسرشد",-1,0))</f>
        <v>0</v>
      </c>
      <c r="DV6" s="579">
        <f>IF(payesh!DM147=Pardakhti!$F$6,1,IF(payesh!DM147="کسرشد",-1,0))</f>
        <v>0</v>
      </c>
      <c r="DW6" s="579">
        <f>IF(payesh!DN147=Pardakhti!$F$6,1,IF(payesh!DN147="کسرشد",-1,0))</f>
        <v>0</v>
      </c>
      <c r="DX6" s="579">
        <f>IF(payesh!DO147=Pardakhti!$F$6,1,IF(payesh!DO147="کسرشد",-1,0))</f>
        <v>0</v>
      </c>
      <c r="DY6" s="579">
        <f>IF(payesh!DP147=Pardakhti!$F$6,1,IF(payesh!DP147="کسرشد",-1,0))</f>
        <v>0</v>
      </c>
      <c r="DZ6" s="579">
        <f>IF(payesh!DQ147=Pardakhti!$F$6,1,IF(payesh!DQ147="کسرشد",-1,0))</f>
        <v>0</v>
      </c>
      <c r="EA6" s="579">
        <f>IF(payesh!DR147=Pardakhti!$F$6,1,IF(payesh!DR147="کسرشد",-1,0))</f>
        <v>0</v>
      </c>
      <c r="EB6" s="579">
        <f>IF(payesh!DS147=Pardakhti!$F$6,1,IF(payesh!DS147="کسرشد",-1,0))</f>
        <v>0</v>
      </c>
      <c r="EC6" s="579">
        <f>IF(payesh!DT147=Pardakhti!$F$6,1,IF(payesh!DT147="کسرشد",-1,0))</f>
        <v>0</v>
      </c>
      <c r="ED6" s="579">
        <f>IF(payesh!DU147=Pardakhti!$F$6,1,IF(payesh!DU147="کسرشد",-1,0))</f>
        <v>0</v>
      </c>
      <c r="EE6" s="579">
        <f>IF(payesh!DV147=Pardakhti!$F$6,1,IF(payesh!DV147="کسرشد",-1,0))</f>
        <v>0</v>
      </c>
      <c r="EF6" s="579">
        <f>IF(payesh!DW147=Pardakhti!$F$6,1,IF(payesh!DW147="کسرشد",-1,0))</f>
        <v>0</v>
      </c>
      <c r="EG6" s="579">
        <f>IF(payesh!DX147=Pardakhti!$F$6,1,IF(payesh!DX147="کسرشد",-1,0))</f>
        <v>0</v>
      </c>
      <c r="EH6" s="579">
        <f>IF(payesh!DY147=Pardakhti!$F$6,1,IF(payesh!DY147="کسرشد",-1,0))</f>
        <v>0</v>
      </c>
      <c r="EI6" s="579">
        <f>IF(payesh!DZ147=Pardakhti!$F$6,1,IF(payesh!DZ147="کسرشد",-1,0))</f>
        <v>0</v>
      </c>
      <c r="EJ6" s="579">
        <f>IF(payesh!EA147=Pardakhti!$F$6,1,IF(payesh!EA147="کسرشد",-1,0))</f>
        <v>0</v>
      </c>
      <c r="EK6" s="579">
        <f>IF(payesh!EB147=Pardakhti!$F$6,1,IF(payesh!EB147="کسرشد",-1,0))</f>
        <v>0</v>
      </c>
      <c r="EL6" s="579">
        <f>IF(payesh!EC147=Pardakhti!$F$6,1,IF(payesh!EC147="کسرشد",-1,0))</f>
        <v>0</v>
      </c>
      <c r="EM6" s="579">
        <f>IF(payesh!ED147=Pardakhti!$F$6,1,IF(payesh!ED147="کسرشد",-1,0))</f>
        <v>0</v>
      </c>
      <c r="EN6" s="579">
        <f>IF(payesh!EE147=Pardakhti!$F$6,1,IF(payesh!EE147="کسرشد",-1,0))</f>
        <v>0</v>
      </c>
      <c r="EO6" s="579">
        <f>IF(payesh!EF147=Pardakhti!$F$6,1,IF(payesh!EF147="کسرشد",-1,0))</f>
        <v>0</v>
      </c>
      <c r="EP6" s="579">
        <f>IF(payesh!EG147=Pardakhti!$F$6,1,IF(payesh!EG147="کسرشد",-1,0))</f>
        <v>0</v>
      </c>
      <c r="EQ6" s="579">
        <f>IF(payesh!EH147=Pardakhti!$F$6,1,IF(payesh!EH147="کسرشد",-1,0))</f>
        <v>0</v>
      </c>
      <c r="ER6" s="579">
        <f>IF(payesh!EI147=Pardakhti!$F$6,1,IF(payesh!EI147="کسرشد",-1,0))</f>
        <v>0</v>
      </c>
      <c r="ES6" s="579">
        <f>IF(payesh!EJ147=Pardakhti!$F$6,1,IF(payesh!EJ147="کسرشد",-1,0))</f>
        <v>0</v>
      </c>
      <c r="ET6" s="579">
        <f>IF(payesh!EK147=Pardakhti!$F$6,1,IF(payesh!EK147="کسرشد",-1,0))</f>
        <v>0</v>
      </c>
      <c r="EU6" s="579">
        <f>IF(payesh!EL147=Pardakhti!$F$6,1,IF(payesh!EL147="کسرشد",-1,0))</f>
        <v>0</v>
      </c>
      <c r="EV6" s="579">
        <f>IF(payesh!EM147=Pardakhti!$F$6,1,IF(payesh!EM147="کسرشد",-1,0))</f>
        <v>0</v>
      </c>
      <c r="EW6" s="579">
        <f>IF(payesh!EN147=Pardakhti!$F$6,1,IF(payesh!EN147="کسرشد",-1,0))</f>
        <v>0</v>
      </c>
      <c r="EX6" s="579">
        <f>IF(payesh!EO147=Pardakhti!$F$6,1,IF(payesh!EO147="کسرشد",-1,0))</f>
        <v>0</v>
      </c>
      <c r="EY6" s="579">
        <f>IF(payesh!EP147=Pardakhti!$F$6,1,IF(payesh!EP147="کسرشد",-1,0))</f>
        <v>0</v>
      </c>
      <c r="EZ6" s="579">
        <f>IF(payesh!EQ147=Pardakhti!$F$6,1,IF(payesh!EQ147="کسرشد",-1,0))</f>
        <v>0</v>
      </c>
      <c r="FA6" s="579">
        <f>IF(payesh!ER147=Pardakhti!$F$6,1,IF(payesh!ER147="کسرشد",-1,0))</f>
        <v>0</v>
      </c>
      <c r="FB6" s="580">
        <f>IF(payesh!ES147=Pardakhti!$F$6,1,IF(payesh!ES147="کسرشد",-1,0))</f>
        <v>0</v>
      </c>
    </row>
    <row r="7" spans="3:158" ht="44.25" customHeight="1" x14ac:dyDescent="0.25">
      <c r="C7" s="188">
        <v>2</v>
      </c>
      <c r="D7" s="189" t="s">
        <v>435</v>
      </c>
      <c r="E7" s="189" t="s">
        <v>269</v>
      </c>
      <c r="F7" s="555" t="s">
        <v>282</v>
      </c>
      <c r="G7" s="202">
        <v>0.1</v>
      </c>
      <c r="H7" s="190">
        <v>1100000</v>
      </c>
      <c r="I7" s="190">
        <v>400000</v>
      </c>
      <c r="J7" s="190">
        <v>400000</v>
      </c>
      <c r="K7" s="190">
        <v>200000</v>
      </c>
      <c r="L7" s="558">
        <v>700000</v>
      </c>
      <c r="M7" s="206">
        <f t="shared" ref="M7:M13" si="1">SUM(H7:L7)</f>
        <v>2800000</v>
      </c>
      <c r="N7" s="229">
        <f>SUM(AC7:FB7)</f>
        <v>0</v>
      </c>
      <c r="O7" s="227">
        <f>$N$7*H7</f>
        <v>0</v>
      </c>
      <c r="P7" s="193">
        <f>$N$7*I7</f>
        <v>0</v>
      </c>
      <c r="Q7" s="193">
        <f>$N$7*J7</f>
        <v>0</v>
      </c>
      <c r="R7" s="193">
        <f>$N$7*K7</f>
        <v>0</v>
      </c>
      <c r="S7" s="193">
        <f>$N$7*L7</f>
        <v>0</v>
      </c>
      <c r="T7" s="194">
        <f>SUM(O7:S7)</f>
        <v>0</v>
      </c>
      <c r="U7" s="232">
        <v>0.1</v>
      </c>
      <c r="V7" s="230"/>
      <c r="W7" s="198"/>
      <c r="X7" s="199"/>
      <c r="Y7" s="256">
        <f t="shared" ref="Y7:Y13" si="2">SUM(AC7:FB7)</f>
        <v>0</v>
      </c>
      <c r="Z7" s="254">
        <f>$Y$7*V7</f>
        <v>0</v>
      </c>
      <c r="AA7" s="242">
        <f>$Y$7*W7</f>
        <v>0</v>
      </c>
      <c r="AB7" s="246">
        <f t="shared" ref="AB7:AB13" si="3">SUM(Z7:AA7)</f>
        <v>0</v>
      </c>
      <c r="AC7" s="211">
        <f>IF(payesh!T148=Pardakhti!$F$7,1,IF(payesh!T148="کسرشد",-1,0))</f>
        <v>0</v>
      </c>
      <c r="AD7" s="212">
        <f>IF(payesh!U148=Pardakhti!$F$7,1,IF(payesh!U148="کسرشد",-1,0))</f>
        <v>0</v>
      </c>
      <c r="AE7" s="212">
        <f>IF(payesh!V148=Pardakhti!$F$7,1,IF(payesh!V148="کسرشد",-1,0))</f>
        <v>0</v>
      </c>
      <c r="AF7" s="212">
        <f>IF(payesh!W148=Pardakhti!$F$7,1,IF(payesh!W148="کسرشد",-1,0))</f>
        <v>0</v>
      </c>
      <c r="AG7" s="212">
        <f>IF(payesh!X148=Pardakhti!$F$7,1,IF(payesh!X148="کسرشد",-1,0))</f>
        <v>0</v>
      </c>
      <c r="AH7" s="212">
        <f>IF(payesh!Y148=Pardakhti!$F$7,1,IF(payesh!Y148="کسرشد",-1,0))</f>
        <v>0</v>
      </c>
      <c r="AI7" s="212">
        <f>IF(payesh!Z148=Pardakhti!$F$7,1,IF(payesh!Z148="کسرشد",-1,0))</f>
        <v>0</v>
      </c>
      <c r="AJ7" s="212">
        <f>IF(payesh!AA148=Pardakhti!$F$7,1,IF(payesh!AA148="کسرشد",-1,0))</f>
        <v>0</v>
      </c>
      <c r="AK7" s="212">
        <f>IF(payesh!AB148=Pardakhti!$F$7,1,IF(payesh!AB148="کسرشد",-1,0))</f>
        <v>0</v>
      </c>
      <c r="AL7" s="212">
        <f>IF(payesh!AC148=Pardakhti!$F$7,1,IF(payesh!AC148="کسرشد",-1,0))</f>
        <v>0</v>
      </c>
      <c r="AM7" s="212">
        <f>IF(payesh!AD148=Pardakhti!$F$7,1,IF(payesh!AD148="کسرشد",-1,0))</f>
        <v>0</v>
      </c>
      <c r="AN7" s="212">
        <f>IF(payesh!AE148=Pardakhti!$F$7,1,IF(payesh!AE148="کسرشد",-1,0))</f>
        <v>0</v>
      </c>
      <c r="AO7" s="212">
        <f>IF(payesh!AF148=Pardakhti!$F$7,1,IF(payesh!AF148="کسرشد",-1,0))</f>
        <v>0</v>
      </c>
      <c r="AP7" s="212">
        <f>IF(payesh!AG148=Pardakhti!$F$7,1,IF(payesh!AG148="کسرشد",-1,0))</f>
        <v>0</v>
      </c>
      <c r="AQ7" s="212">
        <f>IF(payesh!AH148=Pardakhti!$F$7,1,IF(payesh!AH148="کسرشد",-1,0))</f>
        <v>0</v>
      </c>
      <c r="AR7" s="212">
        <f>IF(payesh!AI148=Pardakhti!$F$7,1,IF(payesh!AI148="کسرشد",-1,0))</f>
        <v>0</v>
      </c>
      <c r="AS7" s="212">
        <f>IF(payesh!AJ148=Pardakhti!$F$7,1,IF(payesh!AJ148="کسرشد",-1,0))</f>
        <v>0</v>
      </c>
      <c r="AT7" s="212">
        <f>IF(payesh!AK148=Pardakhti!$F$7,1,IF(payesh!AK148="کسرشد",-1,0))</f>
        <v>0</v>
      </c>
      <c r="AU7" s="212">
        <f>IF(payesh!AL148=Pardakhti!$F$7,1,IF(payesh!AL148="کسرشد",-1,0))</f>
        <v>0</v>
      </c>
      <c r="AV7" s="212">
        <f>IF(payesh!AM148=Pardakhti!$F$7,1,IF(payesh!AM148="کسرشد",-1,0))</f>
        <v>0</v>
      </c>
      <c r="AW7" s="212">
        <f>IF(payesh!AN148=Pardakhti!$F$7,1,IF(payesh!AN148="کسرشد",-1,0))</f>
        <v>0</v>
      </c>
      <c r="AX7" s="212">
        <f>IF(payesh!AO148=Pardakhti!$F$7,1,IF(payesh!AO148="کسرشد",-1,0))</f>
        <v>0</v>
      </c>
      <c r="AY7" s="212">
        <f>IF(payesh!AP148=Pardakhti!$F$7,1,IF(payesh!AP148="کسرشد",-1,0))</f>
        <v>0</v>
      </c>
      <c r="AZ7" s="212">
        <f>IF(payesh!AQ148=Pardakhti!$F$7,1,IF(payesh!AQ148="کسرشد",-1,0))</f>
        <v>0</v>
      </c>
      <c r="BA7" s="212">
        <f>IF(payesh!AR148=Pardakhti!$F$7,1,IF(payesh!AR148="کسرشد",-1,0))</f>
        <v>0</v>
      </c>
      <c r="BB7" s="212">
        <f>IF(payesh!AS148=Pardakhti!$F$7,1,IF(payesh!AS148="کسرشد",-1,0))</f>
        <v>0</v>
      </c>
      <c r="BC7" s="212">
        <f>IF(payesh!AT148=Pardakhti!$F$7,1,IF(payesh!AT148="کسرشد",-1,0))</f>
        <v>0</v>
      </c>
      <c r="BD7" s="212">
        <f>IF(payesh!AU148=Pardakhti!$F$7,1,IF(payesh!AU148="کسرشد",-1,0))</f>
        <v>0</v>
      </c>
      <c r="BE7" s="212">
        <f>IF(payesh!AV148=Pardakhti!$F$7,1,IF(payesh!AV148="کسرشد",-1,0))</f>
        <v>0</v>
      </c>
      <c r="BF7" s="212">
        <f>IF(payesh!AW148=Pardakhti!$F$7,1,IF(payesh!AW148="کسرشد",-1,0))</f>
        <v>0</v>
      </c>
      <c r="BG7" s="212">
        <f>IF(payesh!AX148=Pardakhti!$F$7,1,IF(payesh!AX148="کسرشد",-1,0))</f>
        <v>0</v>
      </c>
      <c r="BH7" s="212">
        <f>IF(payesh!AY148=Pardakhti!$F$7,1,IF(payesh!AY148="کسرشد",-1,0))</f>
        <v>0</v>
      </c>
      <c r="BI7" s="212">
        <f>IF(payesh!AZ148=Pardakhti!$F$7,1,IF(payesh!AZ148="کسرشد",-1,0))</f>
        <v>0</v>
      </c>
      <c r="BJ7" s="212">
        <f>IF(payesh!BA148=Pardakhti!$F$7,1,IF(payesh!BA148="کسرشد",-1,0))</f>
        <v>0</v>
      </c>
      <c r="BK7" s="212">
        <f>IF(payesh!BB148=Pardakhti!$F$7,1,IF(payesh!BB148="کسرشد",-1,0))</f>
        <v>0</v>
      </c>
      <c r="BL7" s="212">
        <f>IF(payesh!BC148=Pardakhti!$F$7,1,IF(payesh!BC148="کسرشد",-1,0))</f>
        <v>0</v>
      </c>
      <c r="BM7" s="212">
        <f>IF(payesh!BD148=Pardakhti!$F$7,1,IF(payesh!BD148="کسرشد",-1,0))</f>
        <v>0</v>
      </c>
      <c r="BN7" s="212">
        <f>IF(payesh!BE148=Pardakhti!$F$7,1,IF(payesh!BE148="کسرشد",-1,0))</f>
        <v>0</v>
      </c>
      <c r="BO7" s="212">
        <f>IF(payesh!BF148=Pardakhti!$F$7,1,IF(payesh!BF148="کسرشد",-1,0))</f>
        <v>0</v>
      </c>
      <c r="BP7" s="212">
        <f>IF(payesh!BG148=Pardakhti!$F$7,1,IF(payesh!BG148="کسرشد",-1,0))</f>
        <v>0</v>
      </c>
      <c r="BQ7" s="212">
        <f>IF(payesh!BH148=Pardakhti!$F$7,1,IF(payesh!BH148="کسرشد",-1,0))</f>
        <v>0</v>
      </c>
      <c r="BR7" s="212">
        <f>IF(payesh!BI148=Pardakhti!$F$7,1,IF(payesh!BI148="کسرشد",-1,0))</f>
        <v>0</v>
      </c>
      <c r="BS7" s="212">
        <f>IF(payesh!BJ148=Pardakhti!$F$7,1,IF(payesh!BJ148="کسرشد",-1,0))</f>
        <v>0</v>
      </c>
      <c r="BT7" s="212">
        <f>IF(payesh!BK148=Pardakhti!$F$7,1,IF(payesh!BK148="کسرشد",-1,0))</f>
        <v>0</v>
      </c>
      <c r="BU7" s="212">
        <f>IF(payesh!BL148=Pardakhti!$F$7,1,IF(payesh!BL148="کسرشد",-1,0))</f>
        <v>0</v>
      </c>
      <c r="BV7" s="212">
        <f>IF(payesh!BM148=Pardakhti!$F$7,1,IF(payesh!BM148="کسرشد",-1,0))</f>
        <v>0</v>
      </c>
      <c r="BW7" s="212">
        <f>IF(payesh!BN148=Pardakhti!$F$7,1,IF(payesh!BN148="کسرشد",-1,0))</f>
        <v>0</v>
      </c>
      <c r="BX7" s="212">
        <f>IF(payesh!BO148=Pardakhti!$F$7,1,IF(payesh!BO148="کسرشد",-1,0))</f>
        <v>0</v>
      </c>
      <c r="BY7" s="212">
        <f>IF(payesh!BP148=Pardakhti!$F$7,1,IF(payesh!BP148="کسرشد",-1,0))</f>
        <v>0</v>
      </c>
      <c r="BZ7" s="212">
        <f>IF(payesh!BQ148=Pardakhti!$F$7,1,IF(payesh!BQ148="کسرشد",-1,0))</f>
        <v>0</v>
      </c>
      <c r="CA7" s="212">
        <f>IF(payesh!BR148=Pardakhti!$F$7,1,IF(payesh!BR148="کسرشد",-1,0))</f>
        <v>0</v>
      </c>
      <c r="CB7" s="212">
        <f>IF(payesh!BS148=Pardakhti!$F$7,1,IF(payesh!BS148="کسرشد",-1,0))</f>
        <v>0</v>
      </c>
      <c r="CC7" s="212">
        <f>IF(payesh!BT148=Pardakhti!$F$7,1,IF(payesh!BT148="کسرشد",-1,0))</f>
        <v>0</v>
      </c>
      <c r="CD7" s="212">
        <f>IF(payesh!BU148=Pardakhti!$F$7,1,IF(payesh!BU148="کسرشد",-1,0))</f>
        <v>0</v>
      </c>
      <c r="CE7" s="212">
        <f>IF(payesh!BV148=Pardakhti!$F$7,1,IF(payesh!BV148="کسرشد",-1,0))</f>
        <v>0</v>
      </c>
      <c r="CF7" s="212">
        <f>IF(payesh!BW148=Pardakhti!$F$7,1,IF(payesh!BW148="کسرشد",-1,0))</f>
        <v>0</v>
      </c>
      <c r="CG7" s="212">
        <f>IF(payesh!BX148=Pardakhti!$F$7,1,IF(payesh!BX148="کسرشد",-1,0))</f>
        <v>0</v>
      </c>
      <c r="CH7" s="212">
        <f>IF(payesh!BY148=Pardakhti!$F$7,1,IF(payesh!BY148="کسرشد",-1,0))</f>
        <v>0</v>
      </c>
      <c r="CI7" s="212">
        <f>IF(payesh!BZ148=Pardakhti!$F$7,1,IF(payesh!BZ148="کسرشد",-1,0))</f>
        <v>0</v>
      </c>
      <c r="CJ7" s="212">
        <f>IF(payesh!CA148=Pardakhti!$F$7,1,IF(payesh!CA148="کسرشد",-1,0))</f>
        <v>0</v>
      </c>
      <c r="CK7" s="212">
        <f>IF(payesh!CB148=Pardakhti!$F$7,1,IF(payesh!CB148="کسرشد",-1,0))</f>
        <v>0</v>
      </c>
      <c r="CL7" s="212">
        <f>IF(payesh!CC148=Pardakhti!$F$7,1,IF(payesh!CC148="کسرشد",-1,0))</f>
        <v>0</v>
      </c>
      <c r="CM7" s="212">
        <f>IF(payesh!CD148=Pardakhti!$F$7,1,IF(payesh!CD148="کسرشد",-1,0))</f>
        <v>0</v>
      </c>
      <c r="CN7" s="212">
        <f>IF(payesh!CE148=Pardakhti!$F$7,1,IF(payesh!CE148="کسرشد",-1,0))</f>
        <v>0</v>
      </c>
      <c r="CO7" s="212">
        <f>IF(payesh!CF148=Pardakhti!$F$7,1,IF(payesh!CF148="کسرشد",-1,0))</f>
        <v>0</v>
      </c>
      <c r="CP7" s="212">
        <f>IF(payesh!CG148=Pardakhti!$F$7,1,IF(payesh!CG148="کسرشد",-1,0))</f>
        <v>0</v>
      </c>
      <c r="CQ7" s="212">
        <f>IF(payesh!CH148=Pardakhti!$F$7,1,IF(payesh!CH148="کسرشد",-1,0))</f>
        <v>0</v>
      </c>
      <c r="CR7" s="212">
        <f>IF(payesh!CI148=Pardakhti!$F$7,1,IF(payesh!CI148="کسرشد",-1,0))</f>
        <v>0</v>
      </c>
      <c r="CS7" s="212">
        <f>IF(payesh!CJ148=Pardakhti!$F$7,1,IF(payesh!CJ148="کسرشد",-1,0))</f>
        <v>0</v>
      </c>
      <c r="CT7" s="212">
        <f>IF(payesh!CK148=Pardakhti!$F$7,1,IF(payesh!CK148="کسرشد",-1,0))</f>
        <v>0</v>
      </c>
      <c r="CU7" s="212">
        <f>IF(payesh!CL148=Pardakhti!$F$7,1,IF(payesh!CL148="کسرشد",-1,0))</f>
        <v>0</v>
      </c>
      <c r="CV7" s="212">
        <f>IF(payesh!CM148=Pardakhti!$F$7,1,IF(payesh!CM148="کسرشد",-1,0))</f>
        <v>0</v>
      </c>
      <c r="CW7" s="212">
        <f>IF(payesh!CN148=Pardakhti!$F$7,1,IF(payesh!CN148="کسرشد",-1,0))</f>
        <v>0</v>
      </c>
      <c r="CX7" s="212">
        <f>IF(payesh!CO148=Pardakhti!$F$7,1,IF(payesh!CO148="کسرشد",-1,0))</f>
        <v>0</v>
      </c>
      <c r="CY7" s="212">
        <f>IF(payesh!CP148=Pardakhti!$F$7,1,IF(payesh!CP148="کسرشد",-1,0))</f>
        <v>0</v>
      </c>
      <c r="CZ7" s="212">
        <f>IF(payesh!CQ148=Pardakhti!$F$7,1,IF(payesh!CQ148="کسرشد",-1,0))</f>
        <v>0</v>
      </c>
      <c r="DA7" s="212">
        <f>IF(payesh!CR148=Pardakhti!$F$7,1,IF(payesh!CR148="کسرشد",-1,0))</f>
        <v>0</v>
      </c>
      <c r="DB7" s="212">
        <f>IF(payesh!CS148=Pardakhti!$F$7,1,IF(payesh!CS148="کسرشد",-1,0))</f>
        <v>0</v>
      </c>
      <c r="DC7" s="212">
        <f>IF(payesh!CT148=Pardakhti!$F$7,1,IF(payesh!CT148="کسرشد",-1,0))</f>
        <v>0</v>
      </c>
      <c r="DD7" s="212">
        <f>IF(payesh!CU148=Pardakhti!$F$7,1,IF(payesh!CU148="کسرشد",-1,0))</f>
        <v>0</v>
      </c>
      <c r="DE7" s="212">
        <f>IF(payesh!CV148=Pardakhti!$F$7,1,IF(payesh!CV148="کسرشد",-1,0))</f>
        <v>0</v>
      </c>
      <c r="DF7" s="212">
        <f>IF(payesh!CW148=Pardakhti!$F$7,1,IF(payesh!CW148="کسرشد",-1,0))</f>
        <v>0</v>
      </c>
      <c r="DG7" s="212">
        <f>IF(payesh!CX148=Pardakhti!$F$7,1,IF(payesh!CX148="کسرشد",-1,0))</f>
        <v>0</v>
      </c>
      <c r="DH7" s="212">
        <f>IF(payesh!CY148=Pardakhti!$F$7,1,IF(payesh!CY148="کسرشد",-1,0))</f>
        <v>0</v>
      </c>
      <c r="DI7" s="212">
        <f>IF(payesh!CZ148=Pardakhti!$F$7,1,IF(payesh!CZ148="کسرشد",-1,0))</f>
        <v>0</v>
      </c>
      <c r="DJ7" s="212">
        <f>IF(payesh!DA148=Pardakhti!$F$7,1,IF(payesh!DA148="کسرشد",-1,0))</f>
        <v>0</v>
      </c>
      <c r="DK7" s="212">
        <f>IF(payesh!DB148=Pardakhti!$F$7,1,IF(payesh!DB148="کسرشد",-1,0))</f>
        <v>0</v>
      </c>
      <c r="DL7" s="212">
        <f>IF(payesh!DC148=Pardakhti!$F$7,1,IF(payesh!DC148="کسرشد",-1,0))</f>
        <v>0</v>
      </c>
      <c r="DM7" s="212">
        <f>IF(payesh!DD148=Pardakhti!$F$7,1,IF(payesh!DD148="کسرشد",-1,0))</f>
        <v>0</v>
      </c>
      <c r="DN7" s="212">
        <f>IF(payesh!DE148=Pardakhti!$F$7,1,IF(payesh!DE148="کسرشد",-1,0))</f>
        <v>0</v>
      </c>
      <c r="DO7" s="212">
        <f>IF(payesh!DF148=Pardakhti!$F$7,1,IF(payesh!DF148="کسرشد",-1,0))</f>
        <v>0</v>
      </c>
      <c r="DP7" s="212">
        <f>IF(payesh!DG148=Pardakhti!$F$7,1,IF(payesh!DG148="کسرشد",-1,0))</f>
        <v>0</v>
      </c>
      <c r="DQ7" s="212">
        <f>IF(payesh!DH148=Pardakhti!$F$7,1,IF(payesh!DH148="کسرشد",-1,0))</f>
        <v>0</v>
      </c>
      <c r="DR7" s="212">
        <f>IF(payesh!DI148=Pardakhti!$F$7,1,IF(payesh!DI148="کسرشد",-1,0))</f>
        <v>0</v>
      </c>
      <c r="DS7" s="212">
        <f>IF(payesh!DJ148=Pardakhti!$F$7,1,IF(payesh!DJ148="کسرشد",-1,0))</f>
        <v>0</v>
      </c>
      <c r="DT7" s="212">
        <f>IF(payesh!DK148=Pardakhti!$F$7,1,IF(payesh!DK148="کسرشد",-1,0))</f>
        <v>0</v>
      </c>
      <c r="DU7" s="212">
        <f>IF(payesh!DL148=Pardakhti!$F$7,1,IF(payesh!DL148="کسرشد",-1,0))</f>
        <v>0</v>
      </c>
      <c r="DV7" s="212">
        <f>IF(payesh!DM148=Pardakhti!$F$7,1,IF(payesh!DM148="کسرشد",-1,0))</f>
        <v>0</v>
      </c>
      <c r="DW7" s="212">
        <f>IF(payesh!DN148=Pardakhti!$F$7,1,IF(payesh!DN148="کسرشد",-1,0))</f>
        <v>0</v>
      </c>
      <c r="DX7" s="212">
        <f>IF(payesh!DO148=Pardakhti!$F$7,1,IF(payesh!DO148="کسرشد",-1,0))</f>
        <v>0</v>
      </c>
      <c r="DY7" s="212">
        <f>IF(payesh!DP148=Pardakhti!$F$7,1,IF(payesh!DP148="کسرشد",-1,0))</f>
        <v>0</v>
      </c>
      <c r="DZ7" s="212">
        <f>IF(payesh!DQ148=Pardakhti!$F$7,1,IF(payesh!DQ148="کسرشد",-1,0))</f>
        <v>0</v>
      </c>
      <c r="EA7" s="212">
        <f>IF(payesh!DR148=Pardakhti!$F$7,1,IF(payesh!DR148="کسرشد",-1,0))</f>
        <v>0</v>
      </c>
      <c r="EB7" s="212">
        <f>IF(payesh!DS148=Pardakhti!$F$7,1,IF(payesh!DS148="کسرشد",-1,0))</f>
        <v>0</v>
      </c>
      <c r="EC7" s="212">
        <f>IF(payesh!DT148=Pardakhti!$F$7,1,IF(payesh!DT148="کسرشد",-1,0))</f>
        <v>0</v>
      </c>
      <c r="ED7" s="212">
        <f>IF(payesh!DU148=Pardakhti!$F$7,1,IF(payesh!DU148="کسرشد",-1,0))</f>
        <v>0</v>
      </c>
      <c r="EE7" s="212">
        <f>IF(payesh!DV148=Pardakhti!$F$7,1,IF(payesh!DV148="کسرشد",-1,0))</f>
        <v>0</v>
      </c>
      <c r="EF7" s="212">
        <f>IF(payesh!DW148=Pardakhti!$F$7,1,IF(payesh!DW148="کسرشد",-1,0))</f>
        <v>0</v>
      </c>
      <c r="EG7" s="212">
        <f>IF(payesh!DX148=Pardakhti!$F$7,1,IF(payesh!DX148="کسرشد",-1,0))</f>
        <v>0</v>
      </c>
      <c r="EH7" s="212">
        <f>IF(payesh!DY148=Pardakhti!$F$7,1,IF(payesh!DY148="کسرشد",-1,0))</f>
        <v>0</v>
      </c>
      <c r="EI7" s="212">
        <f>IF(payesh!DZ148=Pardakhti!$F$7,1,IF(payesh!DZ148="کسرشد",-1,0))</f>
        <v>0</v>
      </c>
      <c r="EJ7" s="212">
        <f>IF(payesh!EA148=Pardakhti!$F$7,1,IF(payesh!EA148="کسرشد",-1,0))</f>
        <v>0</v>
      </c>
      <c r="EK7" s="212">
        <f>IF(payesh!EB148=Pardakhti!$F$7,1,IF(payesh!EB148="کسرشد",-1,0))</f>
        <v>0</v>
      </c>
      <c r="EL7" s="212">
        <f>IF(payesh!EC148=Pardakhti!$F$7,1,IF(payesh!EC148="کسرشد",-1,0))</f>
        <v>0</v>
      </c>
      <c r="EM7" s="212">
        <f>IF(payesh!ED148=Pardakhti!$F$7,1,IF(payesh!ED148="کسرشد",-1,0))</f>
        <v>0</v>
      </c>
      <c r="EN7" s="212">
        <f>IF(payesh!EE148=Pardakhti!$F$7,1,IF(payesh!EE148="کسرشد",-1,0))</f>
        <v>0</v>
      </c>
      <c r="EO7" s="212">
        <f>IF(payesh!EF148=Pardakhti!$F$7,1,IF(payesh!EF148="کسرشد",-1,0))</f>
        <v>0</v>
      </c>
      <c r="EP7" s="212">
        <f>IF(payesh!EG148=Pardakhti!$F$7,1,IF(payesh!EG148="کسرشد",-1,0))</f>
        <v>0</v>
      </c>
      <c r="EQ7" s="212">
        <f>IF(payesh!EH148=Pardakhti!$F$7,1,IF(payesh!EH148="کسرشد",-1,0))</f>
        <v>0</v>
      </c>
      <c r="ER7" s="212">
        <f>IF(payesh!EI148=Pardakhti!$F$7,1,IF(payesh!EI148="کسرشد",-1,0))</f>
        <v>0</v>
      </c>
      <c r="ES7" s="212">
        <f>IF(payesh!EJ148=Pardakhti!$F$7,1,IF(payesh!EJ148="کسرشد",-1,0))</f>
        <v>0</v>
      </c>
      <c r="ET7" s="212">
        <f>IF(payesh!EK148=Pardakhti!$F$7,1,IF(payesh!EK148="کسرشد",-1,0))</f>
        <v>0</v>
      </c>
      <c r="EU7" s="212">
        <f>IF(payesh!EL148=Pardakhti!$F$7,1,IF(payesh!EL148="کسرشد",-1,0))</f>
        <v>0</v>
      </c>
      <c r="EV7" s="212">
        <f>IF(payesh!EM148=Pardakhti!$F$7,1,IF(payesh!EM148="کسرشد",-1,0))</f>
        <v>0</v>
      </c>
      <c r="EW7" s="212">
        <f>IF(payesh!EN148=Pardakhti!$F$7,1,IF(payesh!EN148="کسرشد",-1,0))</f>
        <v>0</v>
      </c>
      <c r="EX7" s="212">
        <f>IF(payesh!EO148=Pardakhti!$F$7,1,IF(payesh!EO148="کسرشد",-1,0))</f>
        <v>0</v>
      </c>
      <c r="EY7" s="212">
        <f>IF(payesh!EP148=Pardakhti!$F$7,1,IF(payesh!EP148="کسرشد",-1,0))</f>
        <v>0</v>
      </c>
      <c r="EZ7" s="212">
        <f>IF(payesh!EQ148=Pardakhti!$F$7,1,IF(payesh!EQ148="کسرشد",-1,0))</f>
        <v>0</v>
      </c>
      <c r="FA7" s="212">
        <f>IF(payesh!ER148=Pardakhti!$F$7,1,IF(payesh!ER148="کسرشد",-1,0))</f>
        <v>0</v>
      </c>
      <c r="FB7" s="213">
        <f>IF(payesh!ES148=Pardakhti!$F$7,1,IF(payesh!ES148="کسرشد",-1,0))</f>
        <v>0</v>
      </c>
    </row>
    <row r="8" spans="3:158" ht="48.75" customHeight="1" x14ac:dyDescent="0.25">
      <c r="C8" s="188">
        <v>3</v>
      </c>
      <c r="D8" s="189" t="s">
        <v>270</v>
      </c>
      <c r="E8" s="189" t="s">
        <v>271</v>
      </c>
      <c r="F8" s="555" t="s">
        <v>284</v>
      </c>
      <c r="G8" s="202">
        <v>0.15</v>
      </c>
      <c r="H8" s="190">
        <v>1650000</v>
      </c>
      <c r="I8" s="190">
        <v>600000</v>
      </c>
      <c r="J8" s="190">
        <v>600000</v>
      </c>
      <c r="K8" s="190">
        <v>300000</v>
      </c>
      <c r="L8" s="558">
        <v>1050000</v>
      </c>
      <c r="M8" s="206">
        <f t="shared" si="1"/>
        <v>4200000</v>
      </c>
      <c r="N8" s="229">
        <f>SUM(AC8:FB8)</f>
        <v>0</v>
      </c>
      <c r="O8" s="227">
        <f>$N$8*H8</f>
        <v>0</v>
      </c>
      <c r="P8" s="193">
        <f>$N$8*I8</f>
        <v>0</v>
      </c>
      <c r="Q8" s="193">
        <f>$N$8*J8</f>
        <v>0</v>
      </c>
      <c r="R8" s="193">
        <f>$N$8*K8</f>
        <v>0</v>
      </c>
      <c r="S8" s="193">
        <f>$N$8*L8</f>
        <v>0</v>
      </c>
      <c r="T8" s="194">
        <f t="shared" ref="T8:T13" si="4">SUM(O8:S8)</f>
        <v>0</v>
      </c>
      <c r="U8" s="232">
        <v>0.15</v>
      </c>
      <c r="V8" s="230"/>
      <c r="W8" s="198"/>
      <c r="X8" s="199"/>
      <c r="Y8" s="256">
        <f t="shared" si="2"/>
        <v>0</v>
      </c>
      <c r="Z8" s="254">
        <f>$Y$8*V8</f>
        <v>0</v>
      </c>
      <c r="AA8" s="242">
        <f>$Y$8*W8</f>
        <v>0</v>
      </c>
      <c r="AB8" s="246">
        <f t="shared" si="3"/>
        <v>0</v>
      </c>
      <c r="AC8" s="211">
        <f>IF(payesh!T149=Pardakhti!$F$8,1,IF(payesh!T149="کسرشد",-1,0))</f>
        <v>0</v>
      </c>
      <c r="AD8" s="212">
        <f>IF(payesh!U149=Pardakhti!$F$8,1,IF(payesh!U149="کسرشد",-1,0))</f>
        <v>0</v>
      </c>
      <c r="AE8" s="212">
        <f>IF(payesh!V149=Pardakhti!$F$8,1,IF(payesh!V149="کسرشد",-1,0))</f>
        <v>0</v>
      </c>
      <c r="AF8" s="212">
        <f>IF(payesh!W149=Pardakhti!$F$8,1,IF(payesh!W149="کسرشد",-1,0))</f>
        <v>0</v>
      </c>
      <c r="AG8" s="212">
        <f>IF(payesh!X149=Pardakhti!$F$8,1,IF(payesh!X149="کسرشد",-1,0))</f>
        <v>0</v>
      </c>
      <c r="AH8" s="212">
        <f>IF(payesh!Y149=Pardakhti!$F$8,1,IF(payesh!Y149="کسرشد",-1,0))</f>
        <v>0</v>
      </c>
      <c r="AI8" s="212">
        <f>IF(payesh!Z149=Pardakhti!$F$8,1,IF(payesh!Z149="کسرشد",-1,0))</f>
        <v>0</v>
      </c>
      <c r="AJ8" s="212">
        <f>IF(payesh!AA149=Pardakhti!$F$8,1,IF(payesh!AA149="کسرشد",-1,0))</f>
        <v>0</v>
      </c>
      <c r="AK8" s="212">
        <f>IF(payesh!AB149=Pardakhti!$F$8,1,IF(payesh!AB149="کسرشد",-1,0))</f>
        <v>0</v>
      </c>
      <c r="AL8" s="212">
        <f>IF(payesh!AC149=Pardakhti!$F$8,1,IF(payesh!AC149="کسرشد",-1,0))</f>
        <v>0</v>
      </c>
      <c r="AM8" s="212">
        <f>IF(payesh!AD149=Pardakhti!$F$8,1,IF(payesh!AD149="کسرشد",-1,0))</f>
        <v>0</v>
      </c>
      <c r="AN8" s="212">
        <f>IF(payesh!AE149=Pardakhti!$F$8,1,IF(payesh!AE149="کسرشد",-1,0))</f>
        <v>0</v>
      </c>
      <c r="AO8" s="212">
        <f>IF(payesh!AF149=Pardakhti!$F$8,1,IF(payesh!AF149="کسرشد",-1,0))</f>
        <v>0</v>
      </c>
      <c r="AP8" s="212">
        <f>IF(payesh!AG149=Pardakhti!$F$8,1,IF(payesh!AG149="کسرشد",-1,0))</f>
        <v>0</v>
      </c>
      <c r="AQ8" s="212">
        <f>IF(payesh!AH149=Pardakhti!$F$8,1,IF(payesh!AH149="کسرشد",-1,0))</f>
        <v>0</v>
      </c>
      <c r="AR8" s="212">
        <f>IF(payesh!AI149=Pardakhti!$F$8,1,IF(payesh!AI149="کسرشد",-1,0))</f>
        <v>0</v>
      </c>
      <c r="AS8" s="212">
        <f>IF(payesh!AJ149=Pardakhti!$F$8,1,IF(payesh!AJ149="کسرشد",-1,0))</f>
        <v>0</v>
      </c>
      <c r="AT8" s="212">
        <f>IF(payesh!AK149=Pardakhti!$F$8,1,IF(payesh!AK149="کسرشد",-1,0))</f>
        <v>0</v>
      </c>
      <c r="AU8" s="212">
        <f>IF(payesh!AL149=Pardakhti!$F$8,1,IF(payesh!AL149="کسرشد",-1,0))</f>
        <v>0</v>
      </c>
      <c r="AV8" s="212">
        <f>IF(payesh!AM149=Pardakhti!$F$8,1,IF(payesh!AM149="کسرشد",-1,0))</f>
        <v>0</v>
      </c>
      <c r="AW8" s="212">
        <f>IF(payesh!AN149=Pardakhti!$F$8,1,IF(payesh!AN149="کسرشد",-1,0))</f>
        <v>0</v>
      </c>
      <c r="AX8" s="212">
        <f>IF(payesh!AO149=Pardakhti!$F$8,1,IF(payesh!AO149="کسرشد",-1,0))</f>
        <v>0</v>
      </c>
      <c r="AY8" s="212">
        <f>IF(payesh!AP149=Pardakhti!$F$8,1,IF(payesh!AP149="کسرشد",-1,0))</f>
        <v>0</v>
      </c>
      <c r="AZ8" s="212">
        <f>IF(payesh!AQ149=Pardakhti!$F$8,1,IF(payesh!AQ149="کسرشد",-1,0))</f>
        <v>0</v>
      </c>
      <c r="BA8" s="212">
        <f>IF(payesh!AR149=Pardakhti!$F$8,1,IF(payesh!AR149="کسرشد",-1,0))</f>
        <v>0</v>
      </c>
      <c r="BB8" s="212">
        <f>IF(payesh!AS149=Pardakhti!$F$8,1,IF(payesh!AS149="کسرشد",-1,0))</f>
        <v>0</v>
      </c>
      <c r="BC8" s="212">
        <f>IF(payesh!AT149=Pardakhti!$F$8,1,IF(payesh!AT149="کسرشد",-1,0))</f>
        <v>0</v>
      </c>
      <c r="BD8" s="212">
        <f>IF(payesh!AU149=Pardakhti!$F$8,1,IF(payesh!AU149="کسرشد",-1,0))</f>
        <v>0</v>
      </c>
      <c r="BE8" s="212">
        <f>IF(payesh!AV149=Pardakhti!$F$8,1,IF(payesh!AV149="کسرشد",-1,0))</f>
        <v>0</v>
      </c>
      <c r="BF8" s="212">
        <f>IF(payesh!AW149=Pardakhti!$F$8,1,IF(payesh!AW149="کسرشد",-1,0))</f>
        <v>0</v>
      </c>
      <c r="BG8" s="212">
        <f>IF(payesh!AX149=Pardakhti!$F$8,1,IF(payesh!AX149="کسرشد",-1,0))</f>
        <v>0</v>
      </c>
      <c r="BH8" s="212">
        <f>IF(payesh!AY149=Pardakhti!$F$8,1,IF(payesh!AY149="کسرشد",-1,0))</f>
        <v>0</v>
      </c>
      <c r="BI8" s="212">
        <f>IF(payesh!AZ149=Pardakhti!$F$8,1,IF(payesh!AZ149="کسرشد",-1,0))</f>
        <v>0</v>
      </c>
      <c r="BJ8" s="212">
        <f>IF(payesh!BA149=Pardakhti!$F$8,1,IF(payesh!BA149="کسرشد",-1,0))</f>
        <v>0</v>
      </c>
      <c r="BK8" s="212">
        <f>IF(payesh!BB149=Pardakhti!$F$8,1,IF(payesh!BB149="کسرشد",-1,0))</f>
        <v>0</v>
      </c>
      <c r="BL8" s="212">
        <f>IF(payesh!BC149=Pardakhti!$F$8,1,IF(payesh!BC149="کسرشد",-1,0))</f>
        <v>0</v>
      </c>
      <c r="BM8" s="212">
        <f>IF(payesh!BD149=Pardakhti!$F$8,1,IF(payesh!BD149="کسرشد",-1,0))</f>
        <v>0</v>
      </c>
      <c r="BN8" s="212">
        <f>IF(payesh!BE149=Pardakhti!$F$8,1,IF(payesh!BE149="کسرشد",-1,0))</f>
        <v>0</v>
      </c>
      <c r="BO8" s="212">
        <f>IF(payesh!BF149=Pardakhti!$F$8,1,IF(payesh!BF149="کسرشد",-1,0))</f>
        <v>0</v>
      </c>
      <c r="BP8" s="212">
        <f>IF(payesh!BG149=Pardakhti!$F$8,1,IF(payesh!BG149="کسرشد",-1,0))</f>
        <v>0</v>
      </c>
      <c r="BQ8" s="212">
        <f>IF(payesh!BH149=Pardakhti!$F$8,1,IF(payesh!BH149="کسرشد",-1,0))</f>
        <v>0</v>
      </c>
      <c r="BR8" s="212">
        <f>IF(payesh!BI149=Pardakhti!$F$8,1,IF(payesh!BI149="کسرشد",-1,0))</f>
        <v>0</v>
      </c>
      <c r="BS8" s="212">
        <f>IF(payesh!BJ149=Pardakhti!$F$8,1,IF(payesh!BJ149="کسرشد",-1,0))</f>
        <v>0</v>
      </c>
      <c r="BT8" s="212">
        <f>IF(payesh!BK149=Pardakhti!$F$8,1,IF(payesh!BK149="کسرشد",-1,0))</f>
        <v>0</v>
      </c>
      <c r="BU8" s="212">
        <f>IF(payesh!BL149=Pardakhti!$F$8,1,IF(payesh!BL149="کسرشد",-1,0))</f>
        <v>0</v>
      </c>
      <c r="BV8" s="212">
        <f>IF(payesh!BM149=Pardakhti!$F$8,1,IF(payesh!BM149="کسرشد",-1,0))</f>
        <v>0</v>
      </c>
      <c r="BW8" s="212">
        <f>IF(payesh!BN149=Pardakhti!$F$8,1,IF(payesh!BN149="کسرشد",-1,0))</f>
        <v>0</v>
      </c>
      <c r="BX8" s="212">
        <f>IF(payesh!BO149=Pardakhti!$F$8,1,IF(payesh!BO149="کسرشد",-1,0))</f>
        <v>0</v>
      </c>
      <c r="BY8" s="212">
        <f>IF(payesh!BP149=Pardakhti!$F$8,1,IF(payesh!BP149="کسرشد",-1,0))</f>
        <v>0</v>
      </c>
      <c r="BZ8" s="212">
        <f>IF(payesh!BQ149=Pardakhti!$F$8,1,IF(payesh!BQ149="کسرشد",-1,0))</f>
        <v>0</v>
      </c>
      <c r="CA8" s="212">
        <f>IF(payesh!BR149=Pardakhti!$F$8,1,IF(payesh!BR149="کسرشد",-1,0))</f>
        <v>0</v>
      </c>
      <c r="CB8" s="212">
        <f>IF(payesh!BS149=Pardakhti!$F$8,1,IF(payesh!BS149="کسرشد",-1,0))</f>
        <v>0</v>
      </c>
      <c r="CC8" s="212">
        <f>IF(payesh!BT149=Pardakhti!$F$8,1,IF(payesh!BT149="کسرشد",-1,0))</f>
        <v>0</v>
      </c>
      <c r="CD8" s="212">
        <f>IF(payesh!BU149=Pardakhti!$F$8,1,IF(payesh!BU149="کسرشد",-1,0))</f>
        <v>0</v>
      </c>
      <c r="CE8" s="212">
        <f>IF(payesh!BV149=Pardakhti!$F$8,1,IF(payesh!BV149="کسرشد",-1,0))</f>
        <v>0</v>
      </c>
      <c r="CF8" s="212">
        <f>IF(payesh!BW149=Pardakhti!$F$8,1,IF(payesh!BW149="کسرشد",-1,0))</f>
        <v>0</v>
      </c>
      <c r="CG8" s="212">
        <f>IF(payesh!BX149=Pardakhti!$F$8,1,IF(payesh!BX149="کسرشد",-1,0))</f>
        <v>0</v>
      </c>
      <c r="CH8" s="212">
        <f>IF(payesh!BY149=Pardakhti!$F$8,1,IF(payesh!BY149="کسرشد",-1,0))</f>
        <v>0</v>
      </c>
      <c r="CI8" s="212">
        <f>IF(payesh!BZ149=Pardakhti!$F$8,1,IF(payesh!BZ149="کسرشد",-1,0))</f>
        <v>0</v>
      </c>
      <c r="CJ8" s="212">
        <f>IF(payesh!CA149=Pardakhti!$F$8,1,IF(payesh!CA149="کسرشد",-1,0))</f>
        <v>0</v>
      </c>
      <c r="CK8" s="212">
        <f>IF(payesh!CB149=Pardakhti!$F$8,1,IF(payesh!CB149="کسرشد",-1,0))</f>
        <v>0</v>
      </c>
      <c r="CL8" s="212">
        <f>IF(payesh!CC149=Pardakhti!$F$8,1,IF(payesh!CC149="کسرشد",-1,0))</f>
        <v>0</v>
      </c>
      <c r="CM8" s="212">
        <f>IF(payesh!CD149=Pardakhti!$F$8,1,IF(payesh!CD149="کسرشد",-1,0))</f>
        <v>0</v>
      </c>
      <c r="CN8" s="212">
        <f>IF(payesh!CE149=Pardakhti!$F$8,1,IF(payesh!CE149="کسرشد",-1,0))</f>
        <v>0</v>
      </c>
      <c r="CO8" s="212">
        <f>IF(payesh!CF149=Pardakhti!$F$8,1,IF(payesh!CF149="کسرشد",-1,0))</f>
        <v>0</v>
      </c>
      <c r="CP8" s="212">
        <f>IF(payesh!CG149=Pardakhti!$F$8,1,IF(payesh!CG149="کسرشد",-1,0))</f>
        <v>0</v>
      </c>
      <c r="CQ8" s="212">
        <f>IF(payesh!CH149=Pardakhti!$F$8,1,IF(payesh!CH149="کسرشد",-1,0))</f>
        <v>0</v>
      </c>
      <c r="CR8" s="212">
        <f>IF(payesh!CI149=Pardakhti!$F$8,1,IF(payesh!CI149="کسرشد",-1,0))</f>
        <v>0</v>
      </c>
      <c r="CS8" s="212">
        <f>IF(payesh!CJ149=Pardakhti!$F$8,1,IF(payesh!CJ149="کسرشد",-1,0))</f>
        <v>0</v>
      </c>
      <c r="CT8" s="212">
        <f>IF(payesh!CK149=Pardakhti!$F$8,1,IF(payesh!CK149="کسرشد",-1,0))</f>
        <v>0</v>
      </c>
      <c r="CU8" s="212">
        <f>IF(payesh!CL149=Pardakhti!$F$8,1,IF(payesh!CL149="کسرشد",-1,0))</f>
        <v>0</v>
      </c>
      <c r="CV8" s="212">
        <f>IF(payesh!CM149=Pardakhti!$F$8,1,IF(payesh!CM149="کسرشد",-1,0))</f>
        <v>0</v>
      </c>
      <c r="CW8" s="212">
        <f>IF(payesh!CN149=Pardakhti!$F$8,1,IF(payesh!CN149="کسرشد",-1,0))</f>
        <v>0</v>
      </c>
      <c r="CX8" s="212">
        <f>IF(payesh!CO149=Pardakhti!$F$8,1,IF(payesh!CO149="کسرشد",-1,0))</f>
        <v>0</v>
      </c>
      <c r="CY8" s="212">
        <f>IF(payesh!CP149=Pardakhti!$F$8,1,IF(payesh!CP149="کسرشد",-1,0))</f>
        <v>0</v>
      </c>
      <c r="CZ8" s="212">
        <f>IF(payesh!CQ149=Pardakhti!$F$8,1,IF(payesh!CQ149="کسرشد",-1,0))</f>
        <v>0</v>
      </c>
      <c r="DA8" s="212">
        <f>IF(payesh!CR149=Pardakhti!$F$8,1,IF(payesh!CR149="کسرشد",-1,0))</f>
        <v>0</v>
      </c>
      <c r="DB8" s="212">
        <f>IF(payesh!CS149=Pardakhti!$F$8,1,IF(payesh!CS149="کسرشد",-1,0))</f>
        <v>0</v>
      </c>
      <c r="DC8" s="212">
        <f>IF(payesh!CT149=Pardakhti!$F$8,1,IF(payesh!CT149="کسرشد",-1,0))</f>
        <v>0</v>
      </c>
      <c r="DD8" s="212">
        <f>IF(payesh!CU149=Pardakhti!$F$8,1,IF(payesh!CU149="کسرشد",-1,0))</f>
        <v>0</v>
      </c>
      <c r="DE8" s="212">
        <f>IF(payesh!CV149=Pardakhti!$F$8,1,IF(payesh!CV149="کسرشد",-1,0))</f>
        <v>0</v>
      </c>
      <c r="DF8" s="212">
        <f>IF(payesh!CW149=Pardakhti!$F$8,1,IF(payesh!CW149="کسرشد",-1,0))</f>
        <v>0</v>
      </c>
      <c r="DG8" s="212">
        <f>IF(payesh!CX149=Pardakhti!$F$8,1,IF(payesh!CX149="کسرشد",-1,0))</f>
        <v>0</v>
      </c>
      <c r="DH8" s="212">
        <f>IF(payesh!CY149=Pardakhti!$F$8,1,IF(payesh!CY149="کسرشد",-1,0))</f>
        <v>0</v>
      </c>
      <c r="DI8" s="212">
        <f>IF(payesh!CZ149=Pardakhti!$F$8,1,IF(payesh!CZ149="کسرشد",-1,0))</f>
        <v>0</v>
      </c>
      <c r="DJ8" s="212">
        <f>IF(payesh!DA149=Pardakhti!$F$8,1,IF(payesh!DA149="کسرشد",-1,0))</f>
        <v>0</v>
      </c>
      <c r="DK8" s="212">
        <f>IF(payesh!DB149=Pardakhti!$F$8,1,IF(payesh!DB149="کسرشد",-1,0))</f>
        <v>0</v>
      </c>
      <c r="DL8" s="212">
        <f>IF(payesh!DC149=Pardakhti!$F$8,1,IF(payesh!DC149="کسرشد",-1,0))</f>
        <v>0</v>
      </c>
      <c r="DM8" s="212">
        <f>IF(payesh!DD149=Pardakhti!$F$8,1,IF(payesh!DD149="کسرشد",-1,0))</f>
        <v>0</v>
      </c>
      <c r="DN8" s="212">
        <f>IF(payesh!DE149=Pardakhti!$F$8,1,IF(payesh!DE149="کسرشد",-1,0))</f>
        <v>0</v>
      </c>
      <c r="DO8" s="212">
        <f>IF(payesh!DF149=Pardakhti!$F$8,1,IF(payesh!DF149="کسرشد",-1,0))</f>
        <v>0</v>
      </c>
      <c r="DP8" s="212">
        <f>IF(payesh!DG149=Pardakhti!$F$8,1,IF(payesh!DG149="کسرشد",-1,0))</f>
        <v>0</v>
      </c>
      <c r="DQ8" s="212">
        <f>IF(payesh!DH149=Pardakhti!$F$8,1,IF(payesh!DH149="کسرشد",-1,0))</f>
        <v>0</v>
      </c>
      <c r="DR8" s="212">
        <f>IF(payesh!DI149=Pardakhti!$F$8,1,IF(payesh!DI149="کسرشد",-1,0))</f>
        <v>0</v>
      </c>
      <c r="DS8" s="212">
        <f>IF(payesh!DJ149=Pardakhti!$F$8,1,IF(payesh!DJ149="کسرشد",-1,0))</f>
        <v>0</v>
      </c>
      <c r="DT8" s="212">
        <f>IF(payesh!DK149=Pardakhti!$F$8,1,IF(payesh!DK149="کسرشد",-1,0))</f>
        <v>0</v>
      </c>
      <c r="DU8" s="212">
        <f>IF(payesh!DL149=Pardakhti!$F$8,1,IF(payesh!DL149="کسرشد",-1,0))</f>
        <v>0</v>
      </c>
      <c r="DV8" s="212">
        <f>IF(payesh!DM149=Pardakhti!$F$8,1,IF(payesh!DM149="کسرشد",-1,0))</f>
        <v>0</v>
      </c>
      <c r="DW8" s="212">
        <f>IF(payesh!DN149=Pardakhti!$F$8,1,IF(payesh!DN149="کسرشد",-1,0))</f>
        <v>0</v>
      </c>
      <c r="DX8" s="212">
        <f>IF(payesh!DO149=Pardakhti!$F$8,1,IF(payesh!DO149="کسرشد",-1,0))</f>
        <v>0</v>
      </c>
      <c r="DY8" s="212">
        <f>IF(payesh!DP149=Pardakhti!$F$8,1,IF(payesh!DP149="کسرشد",-1,0))</f>
        <v>0</v>
      </c>
      <c r="DZ8" s="212">
        <f>IF(payesh!DQ149=Pardakhti!$F$8,1,IF(payesh!DQ149="کسرشد",-1,0))</f>
        <v>0</v>
      </c>
      <c r="EA8" s="212">
        <f>IF(payesh!DR149=Pardakhti!$F$8,1,IF(payesh!DR149="کسرشد",-1,0))</f>
        <v>0</v>
      </c>
      <c r="EB8" s="212">
        <f>IF(payesh!DS149=Pardakhti!$F$8,1,IF(payesh!DS149="کسرشد",-1,0))</f>
        <v>0</v>
      </c>
      <c r="EC8" s="212">
        <f>IF(payesh!DT149=Pardakhti!$F$8,1,IF(payesh!DT149="کسرشد",-1,0))</f>
        <v>0</v>
      </c>
      <c r="ED8" s="212">
        <f>IF(payesh!DU149=Pardakhti!$F$8,1,IF(payesh!DU149="کسرشد",-1,0))</f>
        <v>0</v>
      </c>
      <c r="EE8" s="212">
        <f>IF(payesh!DV149=Pardakhti!$F$8,1,IF(payesh!DV149="کسرشد",-1,0))</f>
        <v>0</v>
      </c>
      <c r="EF8" s="212">
        <f>IF(payesh!DW149=Pardakhti!$F$8,1,IF(payesh!DW149="کسرشد",-1,0))</f>
        <v>0</v>
      </c>
      <c r="EG8" s="212">
        <f>IF(payesh!DX149=Pardakhti!$F$8,1,IF(payesh!DX149="کسرشد",-1,0))</f>
        <v>0</v>
      </c>
      <c r="EH8" s="212">
        <f>IF(payesh!DY149=Pardakhti!$F$8,1,IF(payesh!DY149="کسرشد",-1,0))</f>
        <v>0</v>
      </c>
      <c r="EI8" s="212">
        <f>IF(payesh!DZ149=Pardakhti!$F$8,1,IF(payesh!DZ149="کسرشد",-1,0))</f>
        <v>0</v>
      </c>
      <c r="EJ8" s="212">
        <f>IF(payesh!EA149=Pardakhti!$F$8,1,IF(payesh!EA149="کسرشد",-1,0))</f>
        <v>0</v>
      </c>
      <c r="EK8" s="212">
        <f>IF(payesh!EB149=Pardakhti!$F$8,1,IF(payesh!EB149="کسرشد",-1,0))</f>
        <v>0</v>
      </c>
      <c r="EL8" s="212">
        <f>IF(payesh!EC149=Pardakhti!$F$8,1,IF(payesh!EC149="کسرشد",-1,0))</f>
        <v>0</v>
      </c>
      <c r="EM8" s="212">
        <f>IF(payesh!ED149=Pardakhti!$F$8,1,IF(payesh!ED149="کسرشد",-1,0))</f>
        <v>0</v>
      </c>
      <c r="EN8" s="212">
        <f>IF(payesh!EE149=Pardakhti!$F$8,1,IF(payesh!EE149="کسرشد",-1,0))</f>
        <v>0</v>
      </c>
      <c r="EO8" s="212">
        <f>IF(payesh!EF149=Pardakhti!$F$8,1,IF(payesh!EF149="کسرشد",-1,0))</f>
        <v>0</v>
      </c>
      <c r="EP8" s="212">
        <f>IF(payesh!EG149=Pardakhti!$F$8,1,IF(payesh!EG149="کسرشد",-1,0))</f>
        <v>0</v>
      </c>
      <c r="EQ8" s="212">
        <f>IF(payesh!EH149=Pardakhti!$F$8,1,IF(payesh!EH149="کسرشد",-1,0))</f>
        <v>0</v>
      </c>
      <c r="ER8" s="212">
        <f>IF(payesh!EI149=Pardakhti!$F$8,1,IF(payesh!EI149="کسرشد",-1,0))</f>
        <v>0</v>
      </c>
      <c r="ES8" s="212">
        <f>IF(payesh!EJ149=Pardakhti!$F$8,1,IF(payesh!EJ149="کسرشد",-1,0))</f>
        <v>0</v>
      </c>
      <c r="ET8" s="212">
        <f>IF(payesh!EK149=Pardakhti!$F$8,1,IF(payesh!EK149="کسرشد",-1,0))</f>
        <v>0</v>
      </c>
      <c r="EU8" s="212">
        <f>IF(payesh!EL149=Pardakhti!$F$8,1,IF(payesh!EL149="کسرشد",-1,0))</f>
        <v>0</v>
      </c>
      <c r="EV8" s="212">
        <f>IF(payesh!EM149=Pardakhti!$F$8,1,IF(payesh!EM149="کسرشد",-1,0))</f>
        <v>0</v>
      </c>
      <c r="EW8" s="212">
        <f>IF(payesh!EN149=Pardakhti!$F$8,1,IF(payesh!EN149="کسرشد",-1,0))</f>
        <v>0</v>
      </c>
      <c r="EX8" s="212">
        <f>IF(payesh!EO149=Pardakhti!$F$8,1,IF(payesh!EO149="کسرشد",-1,0))</f>
        <v>0</v>
      </c>
      <c r="EY8" s="212">
        <f>IF(payesh!EP149=Pardakhti!$F$8,1,IF(payesh!EP149="کسرشد",-1,0))</f>
        <v>0</v>
      </c>
      <c r="EZ8" s="212">
        <f>IF(payesh!EQ149=Pardakhti!$F$8,1,IF(payesh!EQ149="کسرشد",-1,0))</f>
        <v>0</v>
      </c>
      <c r="FA8" s="212">
        <f>IF(payesh!ER149=Pardakhti!$F$8,1,IF(payesh!ER149="کسرشد",-1,0))</f>
        <v>0</v>
      </c>
      <c r="FB8" s="213">
        <f>IF(payesh!ES149=Pardakhti!$F$8,1,IF(payesh!ES149="کسرشد",-1,0))</f>
        <v>0</v>
      </c>
    </row>
    <row r="9" spans="3:158" ht="32.25" customHeight="1" x14ac:dyDescent="0.25">
      <c r="C9" s="188">
        <v>4</v>
      </c>
      <c r="D9" s="189" t="s">
        <v>436</v>
      </c>
      <c r="E9" s="189" t="s">
        <v>437</v>
      </c>
      <c r="F9" s="555" t="s">
        <v>443</v>
      </c>
      <c r="G9" s="202">
        <v>0.1</v>
      </c>
      <c r="H9" s="190">
        <v>1100000</v>
      </c>
      <c r="I9" s="190">
        <v>400000</v>
      </c>
      <c r="J9" s="190">
        <v>400000</v>
      </c>
      <c r="K9" s="190">
        <v>200000</v>
      </c>
      <c r="L9" s="558">
        <v>700000</v>
      </c>
      <c r="M9" s="206">
        <f t="shared" si="1"/>
        <v>2800000</v>
      </c>
      <c r="N9" s="229">
        <f>SUM(AC9:FB9)</f>
        <v>0</v>
      </c>
      <c r="O9" s="227">
        <f>$N$9*H9</f>
        <v>0</v>
      </c>
      <c r="P9" s="193">
        <f>$N$9*I9</f>
        <v>0</v>
      </c>
      <c r="Q9" s="193">
        <f>$N$9*J9</f>
        <v>0</v>
      </c>
      <c r="R9" s="193">
        <f>$N$9*K9</f>
        <v>0</v>
      </c>
      <c r="S9" s="193">
        <f>$N$9*L9</f>
        <v>0</v>
      </c>
      <c r="T9" s="194">
        <f t="shared" si="4"/>
        <v>0</v>
      </c>
      <c r="U9" s="232">
        <v>0.1</v>
      </c>
      <c r="V9" s="230"/>
      <c r="W9" s="198"/>
      <c r="X9" s="199"/>
      <c r="Y9" s="256">
        <f t="shared" si="2"/>
        <v>0</v>
      </c>
      <c r="Z9" s="254">
        <f>$Y$9*V9</f>
        <v>0</v>
      </c>
      <c r="AA9" s="242">
        <f>$Y$9*W9</f>
        <v>0</v>
      </c>
      <c r="AB9" s="246">
        <f t="shared" si="3"/>
        <v>0</v>
      </c>
      <c r="AC9" s="211">
        <f>IF(payesh!T150=Pardakhti!$F$9,1,IF(payesh!T150="کسرشد",-1,0))</f>
        <v>0</v>
      </c>
      <c r="AD9" s="212">
        <f>IF(payesh!U150=Pardakhti!$F$9,1,IF(payesh!U150="کسرشد",-1,0))</f>
        <v>0</v>
      </c>
      <c r="AE9" s="212">
        <f>IF(payesh!V150=Pardakhti!$F$9,1,IF(payesh!V150="کسرشد",-1,0))</f>
        <v>0</v>
      </c>
      <c r="AF9" s="212">
        <f>IF(payesh!W150=Pardakhti!$F$9,1,IF(payesh!W150="کسرشد",-1,0))</f>
        <v>0</v>
      </c>
      <c r="AG9" s="212">
        <f>IF(payesh!X150=Pardakhti!$F$9,1,IF(payesh!X150="کسرشد",-1,0))</f>
        <v>0</v>
      </c>
      <c r="AH9" s="212">
        <f>IF(payesh!Y150=Pardakhti!$F$9,1,IF(payesh!Y150="کسرشد",-1,0))</f>
        <v>0</v>
      </c>
      <c r="AI9" s="212">
        <f>IF(payesh!Z150=Pardakhti!$F$9,1,IF(payesh!Z150="کسرشد",-1,0))</f>
        <v>0</v>
      </c>
      <c r="AJ9" s="212">
        <f>IF(payesh!AA150=Pardakhti!$F$9,1,IF(payesh!AA150="کسرشد",-1,0))</f>
        <v>0</v>
      </c>
      <c r="AK9" s="212">
        <f>IF(payesh!AB150=Pardakhti!$F$9,1,IF(payesh!AB150="کسرشد",-1,0))</f>
        <v>0</v>
      </c>
      <c r="AL9" s="212">
        <f>IF(payesh!AC150=Pardakhti!$F$9,1,IF(payesh!AC150="کسرشد",-1,0))</f>
        <v>0</v>
      </c>
      <c r="AM9" s="212">
        <f>IF(payesh!AD150=Pardakhti!$F$9,1,IF(payesh!AD150="کسرشد",-1,0))</f>
        <v>0</v>
      </c>
      <c r="AN9" s="212">
        <f>IF(payesh!AE150=Pardakhti!$F$9,1,IF(payesh!AE150="کسرشد",-1,0))</f>
        <v>0</v>
      </c>
      <c r="AO9" s="212">
        <f>IF(payesh!AF150=Pardakhti!$F$9,1,IF(payesh!AF150="کسرشد",-1,0))</f>
        <v>0</v>
      </c>
      <c r="AP9" s="212">
        <f>IF(payesh!AG150=Pardakhti!$F$9,1,IF(payesh!AG150="کسرشد",-1,0))</f>
        <v>0</v>
      </c>
      <c r="AQ9" s="212">
        <f>IF(payesh!AH150=Pardakhti!$F$9,1,IF(payesh!AH150="کسرشد",-1,0))</f>
        <v>0</v>
      </c>
      <c r="AR9" s="212">
        <f>IF(payesh!AI150=Pardakhti!$F$9,1,IF(payesh!AI150="کسرشد",-1,0))</f>
        <v>0</v>
      </c>
      <c r="AS9" s="212">
        <f>IF(payesh!AJ150=Pardakhti!$F$9,1,IF(payesh!AJ150="کسرشد",-1,0))</f>
        <v>0</v>
      </c>
      <c r="AT9" s="212">
        <f>IF(payesh!AK150=Pardakhti!$F$9,1,IF(payesh!AK150="کسرشد",-1,0))</f>
        <v>0</v>
      </c>
      <c r="AU9" s="212">
        <f>IF(payesh!AL150=Pardakhti!$F$9,1,IF(payesh!AL150="کسرشد",-1,0))</f>
        <v>0</v>
      </c>
      <c r="AV9" s="212">
        <f>IF(payesh!AM150=Pardakhti!$F$9,1,IF(payesh!AM150="کسرشد",-1,0))</f>
        <v>0</v>
      </c>
      <c r="AW9" s="212">
        <f>IF(payesh!AN150=Pardakhti!$F$9,1,IF(payesh!AN150="کسرشد",-1,0))</f>
        <v>0</v>
      </c>
      <c r="AX9" s="212">
        <f>IF(payesh!AO150=Pardakhti!$F$9,1,IF(payesh!AO150="کسرشد",-1,0))</f>
        <v>0</v>
      </c>
      <c r="AY9" s="212">
        <f>IF(payesh!AP150=Pardakhti!$F$9,1,IF(payesh!AP150="کسرشد",-1,0))</f>
        <v>0</v>
      </c>
      <c r="AZ9" s="212">
        <f>IF(payesh!AQ150=Pardakhti!$F$9,1,IF(payesh!AQ150="کسرشد",-1,0))</f>
        <v>0</v>
      </c>
      <c r="BA9" s="212">
        <f>IF(payesh!AR150=Pardakhti!$F$9,1,IF(payesh!AR150="کسرشد",-1,0))</f>
        <v>0</v>
      </c>
      <c r="BB9" s="212">
        <f>IF(payesh!AS150=Pardakhti!$F$9,1,IF(payesh!AS150="کسرشد",-1,0))</f>
        <v>0</v>
      </c>
      <c r="BC9" s="212">
        <f>IF(payesh!AT150=Pardakhti!$F$9,1,IF(payesh!AT150="کسرشد",-1,0))</f>
        <v>0</v>
      </c>
      <c r="BD9" s="212">
        <f>IF(payesh!AU150=Pardakhti!$F$9,1,IF(payesh!AU150="کسرشد",-1,0))</f>
        <v>0</v>
      </c>
      <c r="BE9" s="212">
        <f>IF(payesh!AV150=Pardakhti!$F$9,1,IF(payesh!AV150="کسرشد",-1,0))</f>
        <v>0</v>
      </c>
      <c r="BF9" s="212">
        <f>IF(payesh!AW150=Pardakhti!$F$9,1,IF(payesh!AW150="کسرشد",-1,0))</f>
        <v>0</v>
      </c>
      <c r="BG9" s="212">
        <f>IF(payesh!AX150=Pardakhti!$F$9,1,IF(payesh!AX150="کسرشد",-1,0))</f>
        <v>0</v>
      </c>
      <c r="BH9" s="212">
        <f>IF(payesh!AY150=Pardakhti!$F$9,1,IF(payesh!AY150="کسرشد",-1,0))</f>
        <v>0</v>
      </c>
      <c r="BI9" s="212">
        <f>IF(payesh!AZ150=Pardakhti!$F$9,1,IF(payesh!AZ150="کسرشد",-1,0))</f>
        <v>0</v>
      </c>
      <c r="BJ9" s="212">
        <f>IF(payesh!BA150=Pardakhti!$F$9,1,IF(payesh!BA150="کسرشد",-1,0))</f>
        <v>0</v>
      </c>
      <c r="BK9" s="212">
        <f>IF(payesh!BB150=Pardakhti!$F$9,1,IF(payesh!BB150="کسرشد",-1,0))</f>
        <v>0</v>
      </c>
      <c r="BL9" s="212">
        <f>IF(payesh!BC150=Pardakhti!$F$9,1,IF(payesh!BC150="کسرشد",-1,0))</f>
        <v>0</v>
      </c>
      <c r="BM9" s="212">
        <f>IF(payesh!BD150=Pardakhti!$F$9,1,IF(payesh!BD150="کسرشد",-1,0))</f>
        <v>0</v>
      </c>
      <c r="BN9" s="212">
        <f>IF(payesh!BE150=Pardakhti!$F$9,1,IF(payesh!BE150="کسرشد",-1,0))</f>
        <v>0</v>
      </c>
      <c r="BO9" s="212">
        <f>IF(payesh!BF150=Pardakhti!$F$9,1,IF(payesh!BF150="کسرشد",-1,0))</f>
        <v>0</v>
      </c>
      <c r="BP9" s="212">
        <f>IF(payesh!BG150=Pardakhti!$F$9,1,IF(payesh!BG150="کسرشد",-1,0))</f>
        <v>0</v>
      </c>
      <c r="BQ9" s="212">
        <f>IF(payesh!BH150=Pardakhti!$F$9,1,IF(payesh!BH150="کسرشد",-1,0))</f>
        <v>0</v>
      </c>
      <c r="BR9" s="212">
        <f>IF(payesh!BI150=Pardakhti!$F$9,1,IF(payesh!BI150="کسرشد",-1,0))</f>
        <v>0</v>
      </c>
      <c r="BS9" s="212">
        <f>IF(payesh!BJ150=Pardakhti!$F$9,1,IF(payesh!BJ150="کسرشد",-1,0))</f>
        <v>0</v>
      </c>
      <c r="BT9" s="212">
        <f>IF(payesh!BK150=Pardakhti!$F$9,1,IF(payesh!BK150="کسرشد",-1,0))</f>
        <v>0</v>
      </c>
      <c r="BU9" s="212">
        <f>IF(payesh!BL150=Pardakhti!$F$9,1,IF(payesh!BL150="کسرشد",-1,0))</f>
        <v>0</v>
      </c>
      <c r="BV9" s="212">
        <f>IF(payesh!BM150=Pardakhti!$F$9,1,IF(payesh!BM150="کسرشد",-1,0))</f>
        <v>0</v>
      </c>
      <c r="BW9" s="212">
        <f>IF(payesh!BN150=Pardakhti!$F$9,1,IF(payesh!BN150="کسرشد",-1,0))</f>
        <v>0</v>
      </c>
      <c r="BX9" s="212">
        <f>IF(payesh!BO150=Pardakhti!$F$9,1,IF(payesh!BO150="کسرشد",-1,0))</f>
        <v>0</v>
      </c>
      <c r="BY9" s="212">
        <f>IF(payesh!BP150=Pardakhti!$F$9,1,IF(payesh!BP150="کسرشد",-1,0))</f>
        <v>0</v>
      </c>
      <c r="BZ9" s="212">
        <f>IF(payesh!BQ150=Pardakhti!$F$9,1,IF(payesh!BQ150="کسرشد",-1,0))</f>
        <v>0</v>
      </c>
      <c r="CA9" s="212">
        <f>IF(payesh!BR150=Pardakhti!$F$9,1,IF(payesh!BR150="کسرشد",-1,0))</f>
        <v>0</v>
      </c>
      <c r="CB9" s="212">
        <f>IF(payesh!BS150=Pardakhti!$F$9,1,IF(payesh!BS150="کسرشد",-1,0))</f>
        <v>0</v>
      </c>
      <c r="CC9" s="212">
        <f>IF(payesh!BT150=Pardakhti!$F$9,1,IF(payesh!BT150="کسرشد",-1,0))</f>
        <v>0</v>
      </c>
      <c r="CD9" s="212">
        <f>IF(payesh!BU150=Pardakhti!$F$9,1,IF(payesh!BU150="کسرشد",-1,0))</f>
        <v>0</v>
      </c>
      <c r="CE9" s="212">
        <f>IF(payesh!BV150=Pardakhti!$F$9,1,IF(payesh!BV150="کسرشد",-1,0))</f>
        <v>0</v>
      </c>
      <c r="CF9" s="212">
        <f>IF(payesh!BW150=Pardakhti!$F$9,1,IF(payesh!BW150="کسرشد",-1,0))</f>
        <v>0</v>
      </c>
      <c r="CG9" s="212">
        <f>IF(payesh!BX150=Pardakhti!$F$9,1,IF(payesh!BX150="کسرشد",-1,0))</f>
        <v>0</v>
      </c>
      <c r="CH9" s="212">
        <f>IF(payesh!BY150=Pardakhti!$F$9,1,IF(payesh!BY150="کسرشد",-1,0))</f>
        <v>0</v>
      </c>
      <c r="CI9" s="212">
        <f>IF(payesh!BZ150=Pardakhti!$F$9,1,IF(payesh!BZ150="کسرشد",-1,0))</f>
        <v>0</v>
      </c>
      <c r="CJ9" s="212">
        <f>IF(payesh!CA150=Pardakhti!$F$9,1,IF(payesh!CA150="کسرشد",-1,0))</f>
        <v>0</v>
      </c>
      <c r="CK9" s="212">
        <f>IF(payesh!CB150=Pardakhti!$F$9,1,IF(payesh!CB150="کسرشد",-1,0))</f>
        <v>0</v>
      </c>
      <c r="CL9" s="212">
        <f>IF(payesh!CC150=Pardakhti!$F$9,1,IF(payesh!CC150="کسرشد",-1,0))</f>
        <v>0</v>
      </c>
      <c r="CM9" s="212">
        <f>IF(payesh!CD150=Pardakhti!$F$9,1,IF(payesh!CD150="کسرشد",-1,0))</f>
        <v>0</v>
      </c>
      <c r="CN9" s="212">
        <f>IF(payesh!CE150=Pardakhti!$F$9,1,IF(payesh!CE150="کسرشد",-1,0))</f>
        <v>0</v>
      </c>
      <c r="CO9" s="212">
        <f>IF(payesh!CF150=Pardakhti!$F$9,1,IF(payesh!CF150="کسرشد",-1,0))</f>
        <v>0</v>
      </c>
      <c r="CP9" s="212">
        <f>IF(payesh!CG150=Pardakhti!$F$9,1,IF(payesh!CG150="کسرشد",-1,0))</f>
        <v>0</v>
      </c>
      <c r="CQ9" s="212">
        <f>IF(payesh!CH150=Pardakhti!$F$9,1,IF(payesh!CH150="کسرشد",-1,0))</f>
        <v>0</v>
      </c>
      <c r="CR9" s="212">
        <f>IF(payesh!CI150=Pardakhti!$F$9,1,IF(payesh!CI150="کسرشد",-1,0))</f>
        <v>0</v>
      </c>
      <c r="CS9" s="212">
        <f>IF(payesh!CJ150=Pardakhti!$F$9,1,IF(payesh!CJ150="کسرشد",-1,0))</f>
        <v>0</v>
      </c>
      <c r="CT9" s="212">
        <f>IF(payesh!CK150=Pardakhti!$F$9,1,IF(payesh!CK150="کسرشد",-1,0))</f>
        <v>0</v>
      </c>
      <c r="CU9" s="212">
        <f>IF(payesh!CL150=Pardakhti!$F$9,1,IF(payesh!CL150="کسرشد",-1,0))</f>
        <v>0</v>
      </c>
      <c r="CV9" s="212">
        <f>IF(payesh!CM150=Pardakhti!$F$9,1,IF(payesh!CM150="کسرشد",-1,0))</f>
        <v>0</v>
      </c>
      <c r="CW9" s="212">
        <f>IF(payesh!CN150=Pardakhti!$F$9,1,IF(payesh!CN150="کسرشد",-1,0))</f>
        <v>0</v>
      </c>
      <c r="CX9" s="212">
        <f>IF(payesh!CO150=Pardakhti!$F$9,1,IF(payesh!CO150="کسرشد",-1,0))</f>
        <v>0</v>
      </c>
      <c r="CY9" s="212">
        <f>IF(payesh!CP150=Pardakhti!$F$9,1,IF(payesh!CP150="کسرشد",-1,0))</f>
        <v>0</v>
      </c>
      <c r="CZ9" s="212">
        <f>IF(payesh!CQ150=Pardakhti!$F$9,1,IF(payesh!CQ150="کسرشد",-1,0))</f>
        <v>0</v>
      </c>
      <c r="DA9" s="212">
        <f>IF(payesh!CR150=Pardakhti!$F$9,1,IF(payesh!CR150="کسرشد",-1,0))</f>
        <v>0</v>
      </c>
      <c r="DB9" s="212">
        <f>IF(payesh!CS150=Pardakhti!$F$9,1,IF(payesh!CS150="کسرشد",-1,0))</f>
        <v>0</v>
      </c>
      <c r="DC9" s="212">
        <f>IF(payesh!CT150=Pardakhti!$F$9,1,IF(payesh!CT150="کسرشد",-1,0))</f>
        <v>0</v>
      </c>
      <c r="DD9" s="212">
        <f>IF(payesh!CU150=Pardakhti!$F$9,1,IF(payesh!CU150="کسرشد",-1,0))</f>
        <v>0</v>
      </c>
      <c r="DE9" s="212">
        <f>IF(payesh!CV150=Pardakhti!$F$9,1,IF(payesh!CV150="کسرشد",-1,0))</f>
        <v>0</v>
      </c>
      <c r="DF9" s="212">
        <f>IF(payesh!CW150=Pardakhti!$F$9,1,IF(payesh!CW150="کسرشد",-1,0))</f>
        <v>0</v>
      </c>
      <c r="DG9" s="212">
        <f>IF(payesh!CX150=Pardakhti!$F$9,1,IF(payesh!CX150="کسرشد",-1,0))</f>
        <v>0</v>
      </c>
      <c r="DH9" s="212">
        <f>IF(payesh!CY150=Pardakhti!$F$9,1,IF(payesh!CY150="کسرشد",-1,0))</f>
        <v>0</v>
      </c>
      <c r="DI9" s="212">
        <f>IF(payesh!CZ150=Pardakhti!$F$9,1,IF(payesh!CZ150="کسرشد",-1,0))</f>
        <v>0</v>
      </c>
      <c r="DJ9" s="212">
        <f>IF(payesh!DA150=Pardakhti!$F$9,1,IF(payesh!DA150="کسرشد",-1,0))</f>
        <v>0</v>
      </c>
      <c r="DK9" s="212">
        <f>IF(payesh!DB150=Pardakhti!$F$9,1,IF(payesh!DB150="کسرشد",-1,0))</f>
        <v>0</v>
      </c>
      <c r="DL9" s="212">
        <f>IF(payesh!DC150=Pardakhti!$F$9,1,IF(payesh!DC150="کسرشد",-1,0))</f>
        <v>0</v>
      </c>
      <c r="DM9" s="212">
        <f>IF(payesh!DD150=Pardakhti!$F$9,1,IF(payesh!DD150="کسرشد",-1,0))</f>
        <v>0</v>
      </c>
      <c r="DN9" s="212">
        <f>IF(payesh!DE150=Pardakhti!$F$9,1,IF(payesh!DE150="کسرشد",-1,0))</f>
        <v>0</v>
      </c>
      <c r="DO9" s="212">
        <f>IF(payesh!DF150=Pardakhti!$F$9,1,IF(payesh!DF150="کسرشد",-1,0))</f>
        <v>0</v>
      </c>
      <c r="DP9" s="212">
        <f>IF(payesh!DG150=Pardakhti!$F$9,1,IF(payesh!DG150="کسرشد",-1,0))</f>
        <v>0</v>
      </c>
      <c r="DQ9" s="212">
        <f>IF(payesh!DH150=Pardakhti!$F$9,1,IF(payesh!DH150="کسرشد",-1,0))</f>
        <v>0</v>
      </c>
      <c r="DR9" s="212">
        <f>IF(payesh!DI150=Pardakhti!$F$9,1,IF(payesh!DI150="کسرشد",-1,0))</f>
        <v>0</v>
      </c>
      <c r="DS9" s="212">
        <f>IF(payesh!DJ150=Pardakhti!$F$9,1,IF(payesh!DJ150="کسرشد",-1,0))</f>
        <v>0</v>
      </c>
      <c r="DT9" s="212">
        <f>IF(payesh!DK150=Pardakhti!$F$9,1,IF(payesh!DK150="کسرشد",-1,0))</f>
        <v>0</v>
      </c>
      <c r="DU9" s="212">
        <f>IF(payesh!DL150=Pardakhti!$F$9,1,IF(payesh!DL150="کسرشد",-1,0))</f>
        <v>0</v>
      </c>
      <c r="DV9" s="212">
        <f>IF(payesh!DM150=Pardakhti!$F$9,1,IF(payesh!DM150="کسرشد",-1,0))</f>
        <v>0</v>
      </c>
      <c r="DW9" s="212">
        <f>IF(payesh!DN150=Pardakhti!$F$9,1,IF(payesh!DN150="کسرشد",-1,0))</f>
        <v>0</v>
      </c>
      <c r="DX9" s="212">
        <f>IF(payesh!DO150=Pardakhti!$F$9,1,IF(payesh!DO150="کسرشد",-1,0))</f>
        <v>0</v>
      </c>
      <c r="DY9" s="212">
        <f>IF(payesh!DP150=Pardakhti!$F$9,1,IF(payesh!DP150="کسرشد",-1,0))</f>
        <v>0</v>
      </c>
      <c r="DZ9" s="212">
        <f>IF(payesh!DQ150=Pardakhti!$F$9,1,IF(payesh!DQ150="کسرشد",-1,0))</f>
        <v>0</v>
      </c>
      <c r="EA9" s="212">
        <f>IF(payesh!DR150=Pardakhti!$F$9,1,IF(payesh!DR150="کسرشد",-1,0))</f>
        <v>0</v>
      </c>
      <c r="EB9" s="212">
        <f>IF(payesh!DS150=Pardakhti!$F$9,1,IF(payesh!DS150="کسرشد",-1,0))</f>
        <v>0</v>
      </c>
      <c r="EC9" s="212">
        <f>IF(payesh!DT150=Pardakhti!$F$9,1,IF(payesh!DT150="کسرشد",-1,0))</f>
        <v>0</v>
      </c>
      <c r="ED9" s="212">
        <f>IF(payesh!DU150=Pardakhti!$F$9,1,IF(payesh!DU150="کسرشد",-1,0))</f>
        <v>0</v>
      </c>
      <c r="EE9" s="212">
        <f>IF(payesh!DV150=Pardakhti!$F$9,1,IF(payesh!DV150="کسرشد",-1,0))</f>
        <v>0</v>
      </c>
      <c r="EF9" s="212">
        <f>IF(payesh!DW150=Pardakhti!$F$9,1,IF(payesh!DW150="کسرشد",-1,0))</f>
        <v>0</v>
      </c>
      <c r="EG9" s="212">
        <f>IF(payesh!DX150=Pardakhti!$F$9,1,IF(payesh!DX150="کسرشد",-1,0))</f>
        <v>0</v>
      </c>
      <c r="EH9" s="212">
        <f>IF(payesh!DY150=Pardakhti!$F$9,1,IF(payesh!DY150="کسرشد",-1,0))</f>
        <v>0</v>
      </c>
      <c r="EI9" s="212">
        <f>IF(payesh!DZ150=Pardakhti!$F$9,1,IF(payesh!DZ150="کسرشد",-1,0))</f>
        <v>0</v>
      </c>
      <c r="EJ9" s="212">
        <f>IF(payesh!EA150=Pardakhti!$F$9,1,IF(payesh!EA150="کسرشد",-1,0))</f>
        <v>0</v>
      </c>
      <c r="EK9" s="212">
        <f>IF(payesh!EB150=Pardakhti!$F$9,1,IF(payesh!EB150="کسرشد",-1,0))</f>
        <v>0</v>
      </c>
      <c r="EL9" s="212">
        <f>IF(payesh!EC150=Pardakhti!$F$9,1,IF(payesh!EC150="کسرشد",-1,0))</f>
        <v>0</v>
      </c>
      <c r="EM9" s="212">
        <f>IF(payesh!ED150=Pardakhti!$F$9,1,IF(payesh!ED150="کسرشد",-1,0))</f>
        <v>0</v>
      </c>
      <c r="EN9" s="212">
        <f>IF(payesh!EE150=Pardakhti!$F$9,1,IF(payesh!EE150="کسرشد",-1,0))</f>
        <v>0</v>
      </c>
      <c r="EO9" s="212">
        <f>IF(payesh!EF150=Pardakhti!$F$9,1,IF(payesh!EF150="کسرشد",-1,0))</f>
        <v>0</v>
      </c>
      <c r="EP9" s="212">
        <f>IF(payesh!EG150=Pardakhti!$F$9,1,IF(payesh!EG150="کسرشد",-1,0))</f>
        <v>0</v>
      </c>
      <c r="EQ9" s="212">
        <f>IF(payesh!EH150=Pardakhti!$F$9,1,IF(payesh!EH150="کسرشد",-1,0))</f>
        <v>0</v>
      </c>
      <c r="ER9" s="212">
        <f>IF(payesh!EI150=Pardakhti!$F$9,1,IF(payesh!EI150="کسرشد",-1,0))</f>
        <v>0</v>
      </c>
      <c r="ES9" s="212">
        <f>IF(payesh!EJ150=Pardakhti!$F$9,1,IF(payesh!EJ150="کسرشد",-1,0))</f>
        <v>0</v>
      </c>
      <c r="ET9" s="212">
        <f>IF(payesh!EK150=Pardakhti!$F$9,1,IF(payesh!EK150="کسرشد",-1,0))</f>
        <v>0</v>
      </c>
      <c r="EU9" s="212">
        <f>IF(payesh!EL150=Pardakhti!$F$9,1,IF(payesh!EL150="کسرشد",-1,0))</f>
        <v>0</v>
      </c>
      <c r="EV9" s="212">
        <f>IF(payesh!EM150=Pardakhti!$F$9,1,IF(payesh!EM150="کسرشد",-1,0))</f>
        <v>0</v>
      </c>
      <c r="EW9" s="212">
        <f>IF(payesh!EN150=Pardakhti!$F$9,1,IF(payesh!EN150="کسرشد",-1,0))</f>
        <v>0</v>
      </c>
      <c r="EX9" s="212">
        <f>IF(payesh!EO150=Pardakhti!$F$9,1,IF(payesh!EO150="کسرشد",-1,0))</f>
        <v>0</v>
      </c>
      <c r="EY9" s="212">
        <f>IF(payesh!EP150=Pardakhti!$F$9,1,IF(payesh!EP150="کسرشد",-1,0))</f>
        <v>0</v>
      </c>
      <c r="EZ9" s="212">
        <f>IF(payesh!EQ150=Pardakhti!$F$9,1,IF(payesh!EQ150="کسرشد",-1,0))</f>
        <v>0</v>
      </c>
      <c r="FA9" s="212">
        <f>IF(payesh!ER150=Pardakhti!$F$9,1,IF(payesh!ER150="کسرشد",-1,0))</f>
        <v>0</v>
      </c>
      <c r="FB9" s="213">
        <f>IF(payesh!ES150=Pardakhti!$F$9,1,IF(payesh!ES150="کسرشد",-1,0))</f>
        <v>0</v>
      </c>
    </row>
    <row r="10" spans="3:158" ht="44.25" customHeight="1" x14ac:dyDescent="0.25">
      <c r="C10" s="188">
        <v>5</v>
      </c>
      <c r="D10" s="189" t="s">
        <v>272</v>
      </c>
      <c r="E10" s="189" t="s">
        <v>273</v>
      </c>
      <c r="F10" s="555" t="s">
        <v>285</v>
      </c>
      <c r="G10" s="202">
        <v>0.15</v>
      </c>
      <c r="H10" s="190">
        <v>1650000</v>
      </c>
      <c r="I10" s="190">
        <v>600000</v>
      </c>
      <c r="J10" s="190">
        <v>600000</v>
      </c>
      <c r="K10" s="190">
        <v>300000</v>
      </c>
      <c r="L10" s="558">
        <v>1050000</v>
      </c>
      <c r="M10" s="206">
        <f t="shared" si="1"/>
        <v>4200000</v>
      </c>
      <c r="N10" s="229">
        <f>SUM(AC10:FB10)</f>
        <v>0</v>
      </c>
      <c r="O10" s="227">
        <f>$N$10*H10</f>
        <v>0</v>
      </c>
      <c r="P10" s="193">
        <f>$N$10*I10</f>
        <v>0</v>
      </c>
      <c r="Q10" s="193">
        <f>$N$10*J10</f>
        <v>0</v>
      </c>
      <c r="R10" s="193">
        <f>$N$10*K10</f>
        <v>0</v>
      </c>
      <c r="S10" s="193">
        <f>$N$10*L10</f>
        <v>0</v>
      </c>
      <c r="T10" s="194">
        <f t="shared" si="4"/>
        <v>0</v>
      </c>
      <c r="U10" s="232">
        <v>0.15</v>
      </c>
      <c r="V10" s="230"/>
      <c r="W10" s="198"/>
      <c r="X10" s="199"/>
      <c r="Y10" s="256">
        <f>SUM(AC10:FB10)</f>
        <v>0</v>
      </c>
      <c r="Z10" s="254">
        <f>$Y$10*V10</f>
        <v>0</v>
      </c>
      <c r="AA10" s="242">
        <f>$Y$10*W10</f>
        <v>0</v>
      </c>
      <c r="AB10" s="246">
        <f t="shared" si="3"/>
        <v>0</v>
      </c>
      <c r="AC10" s="211">
        <f>IF(payesh!T151=Pardakhti!$F$10,1,IF(payesh!T151="کسرشد",-1,0))</f>
        <v>0</v>
      </c>
      <c r="AD10" s="212">
        <f>IF(payesh!U151=Pardakhti!$F$10,1,IF(payesh!U151="کسرشد",-1,0))</f>
        <v>0</v>
      </c>
      <c r="AE10" s="212">
        <f>IF(payesh!V151=Pardakhti!$F$10,1,IF(payesh!V151="کسرشد",-1,0))</f>
        <v>0</v>
      </c>
      <c r="AF10" s="212">
        <f>IF(payesh!W151=Pardakhti!$F$10,1,IF(payesh!W151="کسرشد",-1,0))</f>
        <v>0</v>
      </c>
      <c r="AG10" s="212">
        <f>IF(payesh!X151=Pardakhti!$F$10,1,IF(payesh!X151="کسرشد",-1,0))</f>
        <v>0</v>
      </c>
      <c r="AH10" s="212">
        <f>IF(payesh!Y151=Pardakhti!$F$10,1,IF(payesh!Y151="کسرشد",-1,0))</f>
        <v>0</v>
      </c>
      <c r="AI10" s="212">
        <f>IF(payesh!Z151=Pardakhti!$F$10,1,IF(payesh!Z151="کسرشد",-1,0))</f>
        <v>0</v>
      </c>
      <c r="AJ10" s="212">
        <f>IF(payesh!AA151=Pardakhti!$F$10,1,IF(payesh!AA151="کسرشد",-1,0))</f>
        <v>0</v>
      </c>
      <c r="AK10" s="212">
        <f>IF(payesh!AB151=Pardakhti!$F$10,1,IF(payesh!AB151="کسرشد",-1,0))</f>
        <v>0</v>
      </c>
      <c r="AL10" s="212">
        <f>IF(payesh!AC151=Pardakhti!$F$10,1,IF(payesh!AC151="کسرشد",-1,0))</f>
        <v>0</v>
      </c>
      <c r="AM10" s="212">
        <f>IF(payesh!AD151=Pardakhti!$F$10,1,IF(payesh!AD151="کسرشد",-1,0))</f>
        <v>0</v>
      </c>
      <c r="AN10" s="212">
        <f>IF(payesh!AE151=Pardakhti!$F$10,1,IF(payesh!AE151="کسرشد",-1,0))</f>
        <v>0</v>
      </c>
      <c r="AO10" s="212">
        <f>IF(payesh!AF151=Pardakhti!$F$10,1,IF(payesh!AF151="کسرشد",-1,0))</f>
        <v>0</v>
      </c>
      <c r="AP10" s="212">
        <f>IF(payesh!AG151=Pardakhti!$F$10,1,IF(payesh!AG151="کسرشد",-1,0))</f>
        <v>0</v>
      </c>
      <c r="AQ10" s="212">
        <f>IF(payesh!AH151=Pardakhti!$F$10,1,IF(payesh!AH151="کسرشد",-1,0))</f>
        <v>0</v>
      </c>
      <c r="AR10" s="212">
        <f>IF(payesh!AI151=Pardakhti!$F$10,1,IF(payesh!AI151="کسرشد",-1,0))</f>
        <v>0</v>
      </c>
      <c r="AS10" s="212">
        <f>IF(payesh!AJ151=Pardakhti!$F$10,1,IF(payesh!AJ151="کسرشد",-1,0))</f>
        <v>0</v>
      </c>
      <c r="AT10" s="212">
        <f>IF(payesh!AK151=Pardakhti!$F$10,1,IF(payesh!AK151="کسرشد",-1,0))</f>
        <v>0</v>
      </c>
      <c r="AU10" s="212">
        <f>IF(payesh!AL151=Pardakhti!$F$10,1,IF(payesh!AL151="کسرشد",-1,0))</f>
        <v>0</v>
      </c>
      <c r="AV10" s="212">
        <f>IF(payesh!AM151=Pardakhti!$F$10,1,IF(payesh!AM151="کسرشد",-1,0))</f>
        <v>0</v>
      </c>
      <c r="AW10" s="212">
        <f>IF(payesh!AN151=Pardakhti!$F$10,1,IF(payesh!AN151="کسرشد",-1,0))</f>
        <v>0</v>
      </c>
      <c r="AX10" s="212">
        <f>IF(payesh!AO151=Pardakhti!$F$10,1,IF(payesh!AO151="کسرشد",-1,0))</f>
        <v>0</v>
      </c>
      <c r="AY10" s="212">
        <f>IF(payesh!AP151=Pardakhti!$F$10,1,IF(payesh!AP151="کسرشد",-1,0))</f>
        <v>0</v>
      </c>
      <c r="AZ10" s="212">
        <f>IF(payesh!AQ151=Pardakhti!$F$10,1,IF(payesh!AQ151="کسرشد",-1,0))</f>
        <v>0</v>
      </c>
      <c r="BA10" s="212">
        <f>IF(payesh!AR151=Pardakhti!$F$10,1,IF(payesh!AR151="کسرشد",-1,0))</f>
        <v>0</v>
      </c>
      <c r="BB10" s="212">
        <f>IF(payesh!AS151=Pardakhti!$F$10,1,IF(payesh!AS151="کسرشد",-1,0))</f>
        <v>0</v>
      </c>
      <c r="BC10" s="212">
        <f>IF(payesh!AT151=Pardakhti!$F$10,1,IF(payesh!AT151="کسرشد",-1,0))</f>
        <v>0</v>
      </c>
      <c r="BD10" s="212">
        <f>IF(payesh!AU151=Pardakhti!$F$10,1,IF(payesh!AU151="کسرشد",-1,0))</f>
        <v>0</v>
      </c>
      <c r="BE10" s="212">
        <f>IF(payesh!AV151=Pardakhti!$F$10,1,IF(payesh!AV151="کسرشد",-1,0))</f>
        <v>0</v>
      </c>
      <c r="BF10" s="212">
        <f>IF(payesh!AW151=Pardakhti!$F$10,1,IF(payesh!AW151="کسرشد",-1,0))</f>
        <v>0</v>
      </c>
      <c r="BG10" s="212">
        <f>IF(payesh!AX151=Pardakhti!$F$10,1,IF(payesh!AX151="کسرشد",-1,0))</f>
        <v>0</v>
      </c>
      <c r="BH10" s="212">
        <f>IF(payesh!AY151=Pardakhti!$F$10,1,IF(payesh!AY151="کسرشد",-1,0))</f>
        <v>0</v>
      </c>
      <c r="BI10" s="212">
        <f>IF(payesh!AZ151=Pardakhti!$F$10,1,IF(payesh!AZ151="کسرشد",-1,0))</f>
        <v>0</v>
      </c>
      <c r="BJ10" s="212">
        <f>IF(payesh!BA151=Pardakhti!$F$10,1,IF(payesh!BA151="کسرشد",-1,0))</f>
        <v>0</v>
      </c>
      <c r="BK10" s="212">
        <f>IF(payesh!BB151=Pardakhti!$F$10,1,IF(payesh!BB151="کسرشد",-1,0))</f>
        <v>0</v>
      </c>
      <c r="BL10" s="212">
        <f>IF(payesh!BC151=Pardakhti!$F$10,1,IF(payesh!BC151="کسرشد",-1,0))</f>
        <v>0</v>
      </c>
      <c r="BM10" s="212">
        <f>IF(payesh!BD151=Pardakhti!$F$10,1,IF(payesh!BD151="کسرشد",-1,0))</f>
        <v>0</v>
      </c>
      <c r="BN10" s="212">
        <f>IF(payesh!BE151=Pardakhti!$F$10,1,IF(payesh!BE151="کسرشد",-1,0))</f>
        <v>0</v>
      </c>
      <c r="BO10" s="212">
        <f>IF(payesh!BF151=Pardakhti!$F$10,1,IF(payesh!BF151="کسرشد",-1,0))</f>
        <v>0</v>
      </c>
      <c r="BP10" s="212">
        <f>IF(payesh!BG151=Pardakhti!$F$10,1,IF(payesh!BG151="کسرشد",-1,0))</f>
        <v>0</v>
      </c>
      <c r="BQ10" s="212">
        <f>IF(payesh!BH151=Pardakhti!$F$10,1,IF(payesh!BH151="کسرشد",-1,0))</f>
        <v>0</v>
      </c>
      <c r="BR10" s="212">
        <f>IF(payesh!BI151=Pardakhti!$F$10,1,IF(payesh!BI151="کسرشد",-1,0))</f>
        <v>0</v>
      </c>
      <c r="BS10" s="212">
        <f>IF(payesh!BJ151=Pardakhti!$F$10,1,IF(payesh!BJ151="کسرشد",-1,0))</f>
        <v>0</v>
      </c>
      <c r="BT10" s="212">
        <f>IF(payesh!BK151=Pardakhti!$F$10,1,IF(payesh!BK151="کسرشد",-1,0))</f>
        <v>0</v>
      </c>
      <c r="BU10" s="212">
        <f>IF(payesh!BL151=Pardakhti!$F$10,1,IF(payesh!BL151="کسرشد",-1,0))</f>
        <v>0</v>
      </c>
      <c r="BV10" s="212">
        <f>IF(payesh!BM151=Pardakhti!$F$10,1,IF(payesh!BM151="کسرشد",-1,0))</f>
        <v>0</v>
      </c>
      <c r="BW10" s="212">
        <f>IF(payesh!BN151=Pardakhti!$F$10,1,IF(payesh!BN151="کسرشد",-1,0))</f>
        <v>0</v>
      </c>
      <c r="BX10" s="212">
        <f>IF(payesh!BO151=Pardakhti!$F$10,1,IF(payesh!BO151="کسرشد",-1,0))</f>
        <v>0</v>
      </c>
      <c r="BY10" s="212">
        <f>IF(payesh!BP151=Pardakhti!$F$10,1,IF(payesh!BP151="کسرشد",-1,0))</f>
        <v>0</v>
      </c>
      <c r="BZ10" s="212">
        <f>IF(payesh!BQ151=Pardakhti!$F$10,1,IF(payesh!BQ151="کسرشد",-1,0))</f>
        <v>0</v>
      </c>
      <c r="CA10" s="212">
        <f>IF(payesh!BR151=Pardakhti!$F$10,1,IF(payesh!BR151="کسرشد",-1,0))</f>
        <v>0</v>
      </c>
      <c r="CB10" s="212">
        <f>IF(payesh!BS151=Pardakhti!$F$10,1,IF(payesh!BS151="کسرشد",-1,0))</f>
        <v>0</v>
      </c>
      <c r="CC10" s="212">
        <f>IF(payesh!BT151=Pardakhti!$F$10,1,IF(payesh!BT151="کسرشد",-1,0))</f>
        <v>0</v>
      </c>
      <c r="CD10" s="212">
        <f>IF(payesh!BU151=Pardakhti!$F$10,1,IF(payesh!BU151="کسرشد",-1,0))</f>
        <v>0</v>
      </c>
      <c r="CE10" s="212">
        <f>IF(payesh!BV151=Pardakhti!$F$10,1,IF(payesh!BV151="کسرشد",-1,0))</f>
        <v>0</v>
      </c>
      <c r="CF10" s="212">
        <f>IF(payesh!BW151=Pardakhti!$F$10,1,IF(payesh!BW151="کسرشد",-1,0))</f>
        <v>0</v>
      </c>
      <c r="CG10" s="212">
        <f>IF(payesh!BX151=Pardakhti!$F$10,1,IF(payesh!BX151="کسرشد",-1,0))</f>
        <v>0</v>
      </c>
      <c r="CH10" s="212">
        <f>IF(payesh!BY151=Pardakhti!$F$10,1,IF(payesh!BY151="کسرشد",-1,0))</f>
        <v>0</v>
      </c>
      <c r="CI10" s="212">
        <f>IF(payesh!BZ151=Pardakhti!$F$10,1,IF(payesh!BZ151="کسرشد",-1,0))</f>
        <v>0</v>
      </c>
      <c r="CJ10" s="212">
        <f>IF(payesh!CA151=Pardakhti!$F$10,1,IF(payesh!CA151="کسرشد",-1,0))</f>
        <v>0</v>
      </c>
      <c r="CK10" s="212">
        <f>IF(payesh!CB151=Pardakhti!$F$10,1,IF(payesh!CB151="کسرشد",-1,0))</f>
        <v>0</v>
      </c>
      <c r="CL10" s="212">
        <f>IF(payesh!CC151=Pardakhti!$F$10,1,IF(payesh!CC151="کسرشد",-1,0))</f>
        <v>0</v>
      </c>
      <c r="CM10" s="212">
        <f>IF(payesh!CD151=Pardakhti!$F$10,1,IF(payesh!CD151="کسرشد",-1,0))</f>
        <v>0</v>
      </c>
      <c r="CN10" s="212">
        <f>IF(payesh!CE151=Pardakhti!$F$10,1,IF(payesh!CE151="کسرشد",-1,0))</f>
        <v>0</v>
      </c>
      <c r="CO10" s="212">
        <f>IF(payesh!CF151=Pardakhti!$F$10,1,IF(payesh!CF151="کسرشد",-1,0))</f>
        <v>0</v>
      </c>
      <c r="CP10" s="212">
        <f>IF(payesh!CG151=Pardakhti!$F$10,1,IF(payesh!CG151="کسرشد",-1,0))</f>
        <v>0</v>
      </c>
      <c r="CQ10" s="212">
        <f>IF(payesh!CH151=Pardakhti!$F$10,1,IF(payesh!CH151="کسرشد",-1,0))</f>
        <v>0</v>
      </c>
      <c r="CR10" s="212">
        <f>IF(payesh!CI151=Pardakhti!$F$10,1,IF(payesh!CI151="کسرشد",-1,0))</f>
        <v>0</v>
      </c>
      <c r="CS10" s="212">
        <f>IF(payesh!CJ151=Pardakhti!$F$10,1,IF(payesh!CJ151="کسرشد",-1,0))</f>
        <v>0</v>
      </c>
      <c r="CT10" s="212">
        <f>IF(payesh!CK151=Pardakhti!$F$10,1,IF(payesh!CK151="کسرشد",-1,0))</f>
        <v>0</v>
      </c>
      <c r="CU10" s="212">
        <f>IF(payesh!CL151=Pardakhti!$F$10,1,IF(payesh!CL151="کسرشد",-1,0))</f>
        <v>0</v>
      </c>
      <c r="CV10" s="212">
        <f>IF(payesh!CM151=Pardakhti!$F$10,1,IF(payesh!CM151="کسرشد",-1,0))</f>
        <v>0</v>
      </c>
      <c r="CW10" s="212">
        <f>IF(payesh!CN151=Pardakhti!$F$10,1,IF(payesh!CN151="کسرشد",-1,0))</f>
        <v>0</v>
      </c>
      <c r="CX10" s="212">
        <f>IF(payesh!CO151=Pardakhti!$F$10,1,IF(payesh!CO151="کسرشد",-1,0))</f>
        <v>0</v>
      </c>
      <c r="CY10" s="212">
        <f>IF(payesh!CP151=Pardakhti!$F$10,1,IF(payesh!CP151="کسرشد",-1,0))</f>
        <v>0</v>
      </c>
      <c r="CZ10" s="212">
        <f>IF(payesh!CQ151=Pardakhti!$F$10,1,IF(payesh!CQ151="کسرشد",-1,0))</f>
        <v>0</v>
      </c>
      <c r="DA10" s="212">
        <f>IF(payesh!CR151=Pardakhti!$F$10,1,IF(payesh!CR151="کسرشد",-1,0))</f>
        <v>0</v>
      </c>
      <c r="DB10" s="212">
        <f>IF(payesh!CS151=Pardakhti!$F$10,1,IF(payesh!CS151="کسرشد",-1,0))</f>
        <v>0</v>
      </c>
      <c r="DC10" s="212">
        <f>IF(payesh!CT151=Pardakhti!$F$10,1,IF(payesh!CT151="کسرشد",-1,0))</f>
        <v>0</v>
      </c>
      <c r="DD10" s="212">
        <f>IF(payesh!CU151=Pardakhti!$F$10,1,IF(payesh!CU151="کسرشد",-1,0))</f>
        <v>0</v>
      </c>
      <c r="DE10" s="212">
        <f>IF(payesh!CV151=Pardakhti!$F$10,1,IF(payesh!CV151="کسرشد",-1,0))</f>
        <v>0</v>
      </c>
      <c r="DF10" s="212">
        <f>IF(payesh!CW151=Pardakhti!$F$10,1,IF(payesh!CW151="کسرشد",-1,0))</f>
        <v>0</v>
      </c>
      <c r="DG10" s="212">
        <f>IF(payesh!CX151=Pardakhti!$F$10,1,IF(payesh!CX151="کسرشد",-1,0))</f>
        <v>0</v>
      </c>
      <c r="DH10" s="212">
        <f>IF(payesh!CY151=Pardakhti!$F$10,1,IF(payesh!CY151="کسرشد",-1,0))</f>
        <v>0</v>
      </c>
      <c r="DI10" s="212">
        <f>IF(payesh!CZ151=Pardakhti!$F$10,1,IF(payesh!CZ151="کسرشد",-1,0))</f>
        <v>0</v>
      </c>
      <c r="DJ10" s="212">
        <f>IF(payesh!DA151=Pardakhti!$F$10,1,IF(payesh!DA151="کسرشد",-1,0))</f>
        <v>0</v>
      </c>
      <c r="DK10" s="212">
        <f>IF(payesh!DB151=Pardakhti!$F$10,1,IF(payesh!DB151="کسرشد",-1,0))</f>
        <v>0</v>
      </c>
      <c r="DL10" s="212">
        <f>IF(payesh!DC151=Pardakhti!$F$10,1,IF(payesh!DC151="کسرشد",-1,0))</f>
        <v>0</v>
      </c>
      <c r="DM10" s="212">
        <f>IF(payesh!DD151=Pardakhti!$F$10,1,IF(payesh!DD151="کسرشد",-1,0))</f>
        <v>0</v>
      </c>
      <c r="DN10" s="212">
        <f>IF(payesh!DE151=Pardakhti!$F$10,1,IF(payesh!DE151="کسرشد",-1,0))</f>
        <v>0</v>
      </c>
      <c r="DO10" s="212">
        <f>IF(payesh!DF151=Pardakhti!$F$10,1,IF(payesh!DF151="کسرشد",-1,0))</f>
        <v>0</v>
      </c>
      <c r="DP10" s="212">
        <f>IF(payesh!DG151=Pardakhti!$F$10,1,IF(payesh!DG151="کسرشد",-1,0))</f>
        <v>0</v>
      </c>
      <c r="DQ10" s="212">
        <f>IF(payesh!DH151=Pardakhti!$F$10,1,IF(payesh!DH151="کسرشد",-1,0))</f>
        <v>0</v>
      </c>
      <c r="DR10" s="212">
        <f>IF(payesh!DI151=Pardakhti!$F$10,1,IF(payesh!DI151="کسرشد",-1,0))</f>
        <v>0</v>
      </c>
      <c r="DS10" s="212">
        <f>IF(payesh!DJ151=Pardakhti!$F$10,1,IF(payesh!DJ151="کسرشد",-1,0))</f>
        <v>0</v>
      </c>
      <c r="DT10" s="212">
        <f>IF(payesh!DK151=Pardakhti!$F$10,1,IF(payesh!DK151="کسرشد",-1,0))</f>
        <v>0</v>
      </c>
      <c r="DU10" s="212">
        <f>IF(payesh!DL151=Pardakhti!$F$10,1,IF(payesh!DL151="کسرشد",-1,0))</f>
        <v>0</v>
      </c>
      <c r="DV10" s="212">
        <f>IF(payesh!DM151=Pardakhti!$F$10,1,IF(payesh!DM151="کسرشد",-1,0))</f>
        <v>0</v>
      </c>
      <c r="DW10" s="212">
        <f>IF(payesh!DN151=Pardakhti!$F$10,1,IF(payesh!DN151="کسرشد",-1,0))</f>
        <v>0</v>
      </c>
      <c r="DX10" s="212">
        <f>IF(payesh!DO151=Pardakhti!$F$10,1,IF(payesh!DO151="کسرشد",-1,0))</f>
        <v>0</v>
      </c>
      <c r="DY10" s="212">
        <f>IF(payesh!DP151=Pardakhti!$F$10,1,IF(payesh!DP151="کسرشد",-1,0))</f>
        <v>0</v>
      </c>
      <c r="DZ10" s="212">
        <f>IF(payesh!DQ151=Pardakhti!$F$10,1,IF(payesh!DQ151="کسرشد",-1,0))</f>
        <v>0</v>
      </c>
      <c r="EA10" s="212">
        <f>IF(payesh!DR151=Pardakhti!$F$10,1,IF(payesh!DR151="کسرشد",-1,0))</f>
        <v>0</v>
      </c>
      <c r="EB10" s="212">
        <f>IF(payesh!DS151=Pardakhti!$F$10,1,IF(payesh!DS151="کسرشد",-1,0))</f>
        <v>0</v>
      </c>
      <c r="EC10" s="212">
        <f>IF(payesh!DT151=Pardakhti!$F$10,1,IF(payesh!DT151="کسرشد",-1,0))</f>
        <v>0</v>
      </c>
      <c r="ED10" s="212">
        <f>IF(payesh!DU151=Pardakhti!$F$10,1,IF(payesh!DU151="کسرشد",-1,0))</f>
        <v>0</v>
      </c>
      <c r="EE10" s="212">
        <f>IF(payesh!DV151=Pardakhti!$F$10,1,IF(payesh!DV151="کسرشد",-1,0))</f>
        <v>0</v>
      </c>
      <c r="EF10" s="212">
        <f>IF(payesh!DW151=Pardakhti!$F$10,1,IF(payesh!DW151="کسرشد",-1,0))</f>
        <v>0</v>
      </c>
      <c r="EG10" s="212">
        <f>IF(payesh!DX151=Pardakhti!$F$10,1,IF(payesh!DX151="کسرشد",-1,0))</f>
        <v>0</v>
      </c>
      <c r="EH10" s="212">
        <f>IF(payesh!DY151=Pardakhti!$F$10,1,IF(payesh!DY151="کسرشد",-1,0))</f>
        <v>0</v>
      </c>
      <c r="EI10" s="212">
        <f>IF(payesh!DZ151=Pardakhti!$F$10,1,IF(payesh!DZ151="کسرشد",-1,0))</f>
        <v>0</v>
      </c>
      <c r="EJ10" s="212">
        <f>IF(payesh!EA151=Pardakhti!$F$10,1,IF(payesh!EA151="کسرشد",-1,0))</f>
        <v>0</v>
      </c>
      <c r="EK10" s="212">
        <f>IF(payesh!EB151=Pardakhti!$F$10,1,IF(payesh!EB151="کسرشد",-1,0))</f>
        <v>0</v>
      </c>
      <c r="EL10" s="212">
        <f>IF(payesh!EC151=Pardakhti!$F$10,1,IF(payesh!EC151="کسرشد",-1,0))</f>
        <v>0</v>
      </c>
      <c r="EM10" s="212">
        <f>IF(payesh!ED151=Pardakhti!$F$10,1,IF(payesh!ED151="کسرشد",-1,0))</f>
        <v>0</v>
      </c>
      <c r="EN10" s="212">
        <f>IF(payesh!EE151=Pardakhti!$F$10,1,IF(payesh!EE151="کسرشد",-1,0))</f>
        <v>0</v>
      </c>
      <c r="EO10" s="212">
        <f>IF(payesh!EF151=Pardakhti!$F$10,1,IF(payesh!EF151="کسرشد",-1,0))</f>
        <v>0</v>
      </c>
      <c r="EP10" s="212">
        <f>IF(payesh!EG151=Pardakhti!$F$10,1,IF(payesh!EG151="کسرشد",-1,0))</f>
        <v>0</v>
      </c>
      <c r="EQ10" s="212">
        <f>IF(payesh!EH151=Pardakhti!$F$10,1,IF(payesh!EH151="کسرشد",-1,0))</f>
        <v>0</v>
      </c>
      <c r="ER10" s="212">
        <f>IF(payesh!EI151=Pardakhti!$F$10,1,IF(payesh!EI151="کسرشد",-1,0))</f>
        <v>0</v>
      </c>
      <c r="ES10" s="212">
        <f>IF(payesh!EJ151=Pardakhti!$F$10,1,IF(payesh!EJ151="کسرشد",-1,0))</f>
        <v>0</v>
      </c>
      <c r="ET10" s="212">
        <f>IF(payesh!EK151=Pardakhti!$F$10,1,IF(payesh!EK151="کسرشد",-1,0))</f>
        <v>0</v>
      </c>
      <c r="EU10" s="212">
        <f>IF(payesh!EL151=Pardakhti!$F$10,1,IF(payesh!EL151="کسرشد",-1,0))</f>
        <v>0</v>
      </c>
      <c r="EV10" s="212">
        <f>IF(payesh!EM151=Pardakhti!$F$10,1,IF(payesh!EM151="کسرشد",-1,0))</f>
        <v>0</v>
      </c>
      <c r="EW10" s="212">
        <f>IF(payesh!EN151=Pardakhti!$F$10,1,IF(payesh!EN151="کسرشد",-1,0))</f>
        <v>0</v>
      </c>
      <c r="EX10" s="212">
        <f>IF(payesh!EO151=Pardakhti!$F$10,1,IF(payesh!EO151="کسرشد",-1,0))</f>
        <v>0</v>
      </c>
      <c r="EY10" s="212">
        <f>IF(payesh!EP151=Pardakhti!$F$10,1,IF(payesh!EP151="کسرشد",-1,0))</f>
        <v>0</v>
      </c>
      <c r="EZ10" s="212">
        <f>IF(payesh!EQ151=Pardakhti!$F$10,1,IF(payesh!EQ151="کسرشد",-1,0))</f>
        <v>0</v>
      </c>
      <c r="FA10" s="212">
        <f>IF(payesh!ER151=Pardakhti!$F$10,1,IF(payesh!ER151="کسرشد",-1,0))</f>
        <v>0</v>
      </c>
      <c r="FB10" s="213">
        <f>IF(payesh!ES151=Pardakhti!$F$10,1,IF(payesh!ES151="کسرشد",-1,0))</f>
        <v>0</v>
      </c>
    </row>
    <row r="11" spans="3:158" ht="44.25" customHeight="1" x14ac:dyDescent="0.25">
      <c r="C11" s="552">
        <v>6</v>
      </c>
      <c r="D11" s="553" t="s">
        <v>438</v>
      </c>
      <c r="E11" s="553" t="s">
        <v>439</v>
      </c>
      <c r="F11" s="556" t="s">
        <v>286</v>
      </c>
      <c r="G11" s="203">
        <v>0.1</v>
      </c>
      <c r="H11" s="219">
        <v>1100000</v>
      </c>
      <c r="I11" s="219">
        <v>400000</v>
      </c>
      <c r="J11" s="219">
        <v>400000</v>
      </c>
      <c r="K11" s="219">
        <v>200000</v>
      </c>
      <c r="L11" s="559">
        <v>700000</v>
      </c>
      <c r="M11" s="206">
        <f t="shared" si="1"/>
        <v>2800000</v>
      </c>
      <c r="N11" s="229">
        <f t="shared" ref="N11:N12" si="5">SUM(AC11:FB11)</f>
        <v>0</v>
      </c>
      <c r="O11" s="227">
        <f>$N$11*H11</f>
        <v>0</v>
      </c>
      <c r="P11" s="193">
        <f>$N$11*I11</f>
        <v>0</v>
      </c>
      <c r="Q11" s="193">
        <f>$N$11*J11</f>
        <v>0</v>
      </c>
      <c r="R11" s="193">
        <f>$N$11*K11</f>
        <v>0</v>
      </c>
      <c r="S11" s="193">
        <f>$N$11*L11</f>
        <v>0</v>
      </c>
      <c r="T11" s="194">
        <f t="shared" si="4"/>
        <v>0</v>
      </c>
      <c r="U11" s="554">
        <v>0.1</v>
      </c>
      <c r="V11" s="230"/>
      <c r="W11" s="198"/>
      <c r="X11" s="199"/>
      <c r="Y11" s="256">
        <f t="shared" ref="Y11" si="6">SUM(AC11:FB11)</f>
        <v>0</v>
      </c>
      <c r="Z11" s="254">
        <f>$Y$11*V11</f>
        <v>0</v>
      </c>
      <c r="AA11" s="242">
        <f>$Y$11*W11</f>
        <v>0</v>
      </c>
      <c r="AB11" s="246">
        <f t="shared" ref="AB11" si="7">SUM(Z11:AA11)</f>
        <v>0</v>
      </c>
      <c r="AC11" s="211">
        <f>IF(payesh!T152=Pardakhti!$F$11,1,IF(payesh!T152="کسرشد",-1,0))</f>
        <v>0</v>
      </c>
      <c r="AD11" s="212">
        <f>IF(payesh!U152=Pardakhti!$F$11,1,IF(payesh!U152="کسرشد",-1,0))</f>
        <v>0</v>
      </c>
      <c r="AE11" s="212">
        <f>IF(payesh!V152=Pardakhti!$F$11,1,IF(payesh!V152="کسرشد",-1,0))</f>
        <v>0</v>
      </c>
      <c r="AF11" s="212">
        <f>IF(payesh!W152=Pardakhti!$F$11,1,IF(payesh!W152="کسرشد",-1,0))</f>
        <v>0</v>
      </c>
      <c r="AG11" s="212">
        <f>IF(payesh!X152=Pardakhti!$F$11,1,IF(payesh!X152="کسرشد",-1,0))</f>
        <v>0</v>
      </c>
      <c r="AH11" s="212">
        <f>IF(payesh!Y152=Pardakhti!$F$11,1,IF(payesh!Y152="کسرشد",-1,0))</f>
        <v>0</v>
      </c>
      <c r="AI11" s="212">
        <f>IF(payesh!Z152=Pardakhti!$F$11,1,IF(payesh!Z152="کسرشد",-1,0))</f>
        <v>0</v>
      </c>
      <c r="AJ11" s="212">
        <f>IF(payesh!AA152=Pardakhti!$F$11,1,IF(payesh!AA152="کسرشد",-1,0))</f>
        <v>0</v>
      </c>
      <c r="AK11" s="212">
        <f>IF(payesh!AB152=Pardakhti!$F$11,1,IF(payesh!AB152="کسرشد",-1,0))</f>
        <v>0</v>
      </c>
      <c r="AL11" s="212">
        <f>IF(payesh!AC152=Pardakhti!$F$11,1,IF(payesh!AC152="کسرشد",-1,0))</f>
        <v>0</v>
      </c>
      <c r="AM11" s="212">
        <f>IF(payesh!AD152=Pardakhti!$F$11,1,IF(payesh!AD152="کسرشد",-1,0))</f>
        <v>0</v>
      </c>
      <c r="AN11" s="212">
        <f>IF(payesh!AE152=Pardakhti!$F$11,1,IF(payesh!AE152="کسرشد",-1,0))</f>
        <v>0</v>
      </c>
      <c r="AO11" s="212">
        <f>IF(payesh!AF152=Pardakhti!$F$11,1,IF(payesh!AF152="کسرشد",-1,0))</f>
        <v>0</v>
      </c>
      <c r="AP11" s="212">
        <f>IF(payesh!AG152=Pardakhti!$F$11,1,IF(payesh!AG152="کسرشد",-1,0))</f>
        <v>0</v>
      </c>
      <c r="AQ11" s="212">
        <f>IF(payesh!AH152=Pardakhti!$F$11,1,IF(payesh!AH152="کسرشد",-1,0))</f>
        <v>0</v>
      </c>
      <c r="AR11" s="212">
        <f>IF(payesh!AI152=Pardakhti!$F$11,1,IF(payesh!AI152="کسرشد",-1,0))</f>
        <v>0</v>
      </c>
      <c r="AS11" s="212">
        <f>IF(payesh!AJ152=Pardakhti!$F$11,1,IF(payesh!AJ152="کسرشد",-1,0))</f>
        <v>0</v>
      </c>
      <c r="AT11" s="212">
        <f>IF(payesh!AK152=Pardakhti!$F$11,1,IF(payesh!AK152="کسرشد",-1,0))</f>
        <v>0</v>
      </c>
      <c r="AU11" s="212">
        <f>IF(payesh!AL152=Pardakhti!$F$11,1,IF(payesh!AL152="کسرشد",-1,0))</f>
        <v>0</v>
      </c>
      <c r="AV11" s="212">
        <f>IF(payesh!AM152=Pardakhti!$F$11,1,IF(payesh!AM152="کسرشد",-1,0))</f>
        <v>0</v>
      </c>
      <c r="AW11" s="212">
        <f>IF(payesh!AN152=Pardakhti!$F$11,1,IF(payesh!AN152="کسرشد",-1,0))</f>
        <v>0</v>
      </c>
      <c r="AX11" s="212">
        <f>IF(payesh!AO152=Pardakhti!$F$11,1,IF(payesh!AO152="کسرشد",-1,0))</f>
        <v>0</v>
      </c>
      <c r="AY11" s="212">
        <f>IF(payesh!AP152=Pardakhti!$F$11,1,IF(payesh!AP152="کسرشد",-1,0))</f>
        <v>0</v>
      </c>
      <c r="AZ11" s="212">
        <f>IF(payesh!AQ152=Pardakhti!$F$11,1,IF(payesh!AQ152="کسرشد",-1,0))</f>
        <v>0</v>
      </c>
      <c r="BA11" s="212">
        <f>IF(payesh!AR152=Pardakhti!$F$11,1,IF(payesh!AR152="کسرشد",-1,0))</f>
        <v>0</v>
      </c>
      <c r="BB11" s="212">
        <f>IF(payesh!AS152=Pardakhti!$F$11,1,IF(payesh!AS152="کسرشد",-1,0))</f>
        <v>0</v>
      </c>
      <c r="BC11" s="212">
        <f>IF(payesh!AT152=Pardakhti!$F$11,1,IF(payesh!AT152="کسرشد",-1,0))</f>
        <v>0</v>
      </c>
      <c r="BD11" s="212">
        <f>IF(payesh!AU152=Pardakhti!$F$11,1,IF(payesh!AU152="کسرشد",-1,0))</f>
        <v>0</v>
      </c>
      <c r="BE11" s="212">
        <f>IF(payesh!AV152=Pardakhti!$F$11,1,IF(payesh!AV152="کسرشد",-1,0))</f>
        <v>0</v>
      </c>
      <c r="BF11" s="212">
        <f>IF(payesh!AW152=Pardakhti!$F$11,1,IF(payesh!AW152="کسرشد",-1,0))</f>
        <v>0</v>
      </c>
      <c r="BG11" s="212">
        <f>IF(payesh!AX152=Pardakhti!$F$11,1,IF(payesh!AX152="کسرشد",-1,0))</f>
        <v>0</v>
      </c>
      <c r="BH11" s="212">
        <f>IF(payesh!AY152=Pardakhti!$F$11,1,IF(payesh!AY152="کسرشد",-1,0))</f>
        <v>0</v>
      </c>
      <c r="BI11" s="212">
        <f>IF(payesh!AZ152=Pardakhti!$F$11,1,IF(payesh!AZ152="کسرشد",-1,0))</f>
        <v>0</v>
      </c>
      <c r="BJ11" s="212">
        <f>IF(payesh!BA152=Pardakhti!$F$11,1,IF(payesh!BA152="کسرشد",-1,0))</f>
        <v>0</v>
      </c>
      <c r="BK11" s="212">
        <f>IF(payesh!BB152=Pardakhti!$F$11,1,IF(payesh!BB152="کسرشد",-1,0))</f>
        <v>0</v>
      </c>
      <c r="BL11" s="212">
        <f>IF(payesh!BC152=Pardakhti!$F$11,1,IF(payesh!BC152="کسرشد",-1,0))</f>
        <v>0</v>
      </c>
      <c r="BM11" s="212">
        <f>IF(payesh!BD152=Pardakhti!$F$11,1,IF(payesh!BD152="کسرشد",-1,0))</f>
        <v>0</v>
      </c>
      <c r="BN11" s="212">
        <f>IF(payesh!BE152=Pardakhti!$F$11,1,IF(payesh!BE152="کسرشد",-1,0))</f>
        <v>0</v>
      </c>
      <c r="BO11" s="212">
        <f>IF(payesh!BF152=Pardakhti!$F$11,1,IF(payesh!BF152="کسرشد",-1,0))</f>
        <v>0</v>
      </c>
      <c r="BP11" s="212">
        <f>IF(payesh!BG152=Pardakhti!$F$11,1,IF(payesh!BG152="کسرشد",-1,0))</f>
        <v>0</v>
      </c>
      <c r="BQ11" s="212">
        <f>IF(payesh!BH152=Pardakhti!$F$11,1,IF(payesh!BH152="کسرشد",-1,0))</f>
        <v>0</v>
      </c>
      <c r="BR11" s="212">
        <f>IF(payesh!BI152=Pardakhti!$F$11,1,IF(payesh!BI152="کسرشد",-1,0))</f>
        <v>0</v>
      </c>
      <c r="BS11" s="212">
        <f>IF(payesh!BJ152=Pardakhti!$F$11,1,IF(payesh!BJ152="کسرشد",-1,0))</f>
        <v>0</v>
      </c>
      <c r="BT11" s="212">
        <f>IF(payesh!BK152=Pardakhti!$F$11,1,IF(payesh!BK152="کسرشد",-1,0))</f>
        <v>0</v>
      </c>
      <c r="BU11" s="212">
        <f>IF(payesh!BL152=Pardakhti!$F$11,1,IF(payesh!BL152="کسرشد",-1,0))</f>
        <v>0</v>
      </c>
      <c r="BV11" s="212">
        <f>IF(payesh!BM152=Pardakhti!$F$11,1,IF(payesh!BM152="کسرشد",-1,0))</f>
        <v>0</v>
      </c>
      <c r="BW11" s="212">
        <f>IF(payesh!BN152=Pardakhti!$F$11,1,IF(payesh!BN152="کسرشد",-1,0))</f>
        <v>0</v>
      </c>
      <c r="BX11" s="212">
        <f>IF(payesh!BO152=Pardakhti!$F$11,1,IF(payesh!BO152="کسرشد",-1,0))</f>
        <v>0</v>
      </c>
      <c r="BY11" s="212">
        <f>IF(payesh!BP152=Pardakhti!$F$11,1,IF(payesh!BP152="کسرشد",-1,0))</f>
        <v>0</v>
      </c>
      <c r="BZ11" s="212">
        <f>IF(payesh!BQ152=Pardakhti!$F$11,1,IF(payesh!BQ152="کسرشد",-1,0))</f>
        <v>0</v>
      </c>
      <c r="CA11" s="212">
        <f>IF(payesh!BR152=Pardakhti!$F$11,1,IF(payesh!BR152="کسرشد",-1,0))</f>
        <v>0</v>
      </c>
      <c r="CB11" s="212">
        <f>IF(payesh!BS152=Pardakhti!$F$11,1,IF(payesh!BS152="کسرشد",-1,0))</f>
        <v>0</v>
      </c>
      <c r="CC11" s="212">
        <f>IF(payesh!BT152=Pardakhti!$F$11,1,IF(payesh!BT152="کسرشد",-1,0))</f>
        <v>0</v>
      </c>
      <c r="CD11" s="212">
        <f>IF(payesh!BU152=Pardakhti!$F$11,1,IF(payesh!BU152="کسرشد",-1,0))</f>
        <v>0</v>
      </c>
      <c r="CE11" s="212">
        <f>IF(payesh!BV152=Pardakhti!$F$11,1,IF(payesh!BV152="کسرشد",-1,0))</f>
        <v>0</v>
      </c>
      <c r="CF11" s="212">
        <f>IF(payesh!BW152=Pardakhti!$F$11,1,IF(payesh!BW152="کسرشد",-1,0))</f>
        <v>0</v>
      </c>
      <c r="CG11" s="212">
        <f>IF(payesh!BX152=Pardakhti!$F$11,1,IF(payesh!BX152="کسرشد",-1,0))</f>
        <v>0</v>
      </c>
      <c r="CH11" s="212">
        <f>IF(payesh!BY152=Pardakhti!$F$11,1,IF(payesh!BY152="کسرشد",-1,0))</f>
        <v>0</v>
      </c>
      <c r="CI11" s="212">
        <f>IF(payesh!BZ152=Pardakhti!$F$11,1,IF(payesh!BZ152="کسرشد",-1,0))</f>
        <v>0</v>
      </c>
      <c r="CJ11" s="212">
        <f>IF(payesh!CA152=Pardakhti!$F$11,1,IF(payesh!CA152="کسرشد",-1,0))</f>
        <v>0</v>
      </c>
      <c r="CK11" s="212">
        <f>IF(payesh!CB152=Pardakhti!$F$11,1,IF(payesh!CB152="کسرشد",-1,0))</f>
        <v>0</v>
      </c>
      <c r="CL11" s="212">
        <f>IF(payesh!CC152=Pardakhti!$F$11,1,IF(payesh!CC152="کسرشد",-1,0))</f>
        <v>0</v>
      </c>
      <c r="CM11" s="212">
        <f>IF(payesh!CD152=Pardakhti!$F$11,1,IF(payesh!CD152="کسرشد",-1,0))</f>
        <v>0</v>
      </c>
      <c r="CN11" s="212">
        <f>IF(payesh!CE152=Pardakhti!$F$11,1,IF(payesh!CE152="کسرشد",-1,0))</f>
        <v>0</v>
      </c>
      <c r="CO11" s="212">
        <f>IF(payesh!CF152=Pardakhti!$F$11,1,IF(payesh!CF152="کسرشد",-1,0))</f>
        <v>0</v>
      </c>
      <c r="CP11" s="212">
        <f>IF(payesh!CG152=Pardakhti!$F$11,1,IF(payesh!CG152="کسرشد",-1,0))</f>
        <v>0</v>
      </c>
      <c r="CQ11" s="212">
        <f>IF(payesh!CH152=Pardakhti!$F$11,1,IF(payesh!CH152="کسرشد",-1,0))</f>
        <v>0</v>
      </c>
      <c r="CR11" s="212">
        <f>IF(payesh!CI152=Pardakhti!$F$11,1,IF(payesh!CI152="کسرشد",-1,0))</f>
        <v>0</v>
      </c>
      <c r="CS11" s="212">
        <f>IF(payesh!CJ152=Pardakhti!$F$11,1,IF(payesh!CJ152="کسرشد",-1,0))</f>
        <v>0</v>
      </c>
      <c r="CT11" s="212">
        <f>IF(payesh!CK152=Pardakhti!$F$11,1,IF(payesh!CK152="کسرشد",-1,0))</f>
        <v>0</v>
      </c>
      <c r="CU11" s="212">
        <f>IF(payesh!CL152=Pardakhti!$F$11,1,IF(payesh!CL152="کسرشد",-1,0))</f>
        <v>0</v>
      </c>
      <c r="CV11" s="212">
        <f>IF(payesh!CM152=Pardakhti!$F$11,1,IF(payesh!CM152="کسرشد",-1,0))</f>
        <v>0</v>
      </c>
      <c r="CW11" s="212">
        <f>IF(payesh!CN152=Pardakhti!$F$11,1,IF(payesh!CN152="کسرشد",-1,0))</f>
        <v>0</v>
      </c>
      <c r="CX11" s="212">
        <f>IF(payesh!CO152=Pardakhti!$F$11,1,IF(payesh!CO152="کسرشد",-1,0))</f>
        <v>0</v>
      </c>
      <c r="CY11" s="212">
        <f>IF(payesh!CP152=Pardakhti!$F$11,1,IF(payesh!CP152="کسرشد",-1,0))</f>
        <v>0</v>
      </c>
      <c r="CZ11" s="212">
        <f>IF(payesh!CQ152=Pardakhti!$F$11,1,IF(payesh!CQ152="کسرشد",-1,0))</f>
        <v>0</v>
      </c>
      <c r="DA11" s="212">
        <f>IF(payesh!CR152=Pardakhti!$F$11,1,IF(payesh!CR152="کسرشد",-1,0))</f>
        <v>0</v>
      </c>
      <c r="DB11" s="212">
        <f>IF(payesh!CS152=Pardakhti!$F$11,1,IF(payesh!CS152="کسرشد",-1,0))</f>
        <v>0</v>
      </c>
      <c r="DC11" s="212">
        <f>IF(payesh!CT152=Pardakhti!$F$11,1,IF(payesh!CT152="کسرشد",-1,0))</f>
        <v>0</v>
      </c>
      <c r="DD11" s="212">
        <f>IF(payesh!CU152=Pardakhti!$F$11,1,IF(payesh!CU152="کسرشد",-1,0))</f>
        <v>0</v>
      </c>
      <c r="DE11" s="212">
        <f>IF(payesh!CV152=Pardakhti!$F$11,1,IF(payesh!CV152="کسرشد",-1,0))</f>
        <v>0</v>
      </c>
      <c r="DF11" s="212">
        <f>IF(payesh!CW152=Pardakhti!$F$11,1,IF(payesh!CW152="کسرشد",-1,0))</f>
        <v>0</v>
      </c>
      <c r="DG11" s="212">
        <f>IF(payesh!CX152=Pardakhti!$F$11,1,IF(payesh!CX152="کسرشد",-1,0))</f>
        <v>0</v>
      </c>
      <c r="DH11" s="212">
        <f>IF(payesh!CY152=Pardakhti!$F$11,1,IF(payesh!CY152="کسرشد",-1,0))</f>
        <v>0</v>
      </c>
      <c r="DI11" s="212">
        <f>IF(payesh!CZ152=Pardakhti!$F$11,1,IF(payesh!CZ152="کسرشد",-1,0))</f>
        <v>0</v>
      </c>
      <c r="DJ11" s="212">
        <f>IF(payesh!DA152=Pardakhti!$F$11,1,IF(payesh!DA152="کسرشد",-1,0))</f>
        <v>0</v>
      </c>
      <c r="DK11" s="212">
        <f>IF(payesh!DB152=Pardakhti!$F$11,1,IF(payesh!DB152="کسرشد",-1,0))</f>
        <v>0</v>
      </c>
      <c r="DL11" s="212">
        <f>IF(payesh!DC152=Pardakhti!$F$11,1,IF(payesh!DC152="کسرشد",-1,0))</f>
        <v>0</v>
      </c>
      <c r="DM11" s="212">
        <f>IF(payesh!DD152=Pardakhti!$F$11,1,IF(payesh!DD152="کسرشد",-1,0))</f>
        <v>0</v>
      </c>
      <c r="DN11" s="212">
        <f>IF(payesh!DE152=Pardakhti!$F$11,1,IF(payesh!DE152="کسرشد",-1,0))</f>
        <v>0</v>
      </c>
      <c r="DO11" s="212">
        <f>IF(payesh!DF152=Pardakhti!$F$11,1,IF(payesh!DF152="کسرشد",-1,0))</f>
        <v>0</v>
      </c>
      <c r="DP11" s="212">
        <f>IF(payesh!DG152=Pardakhti!$F$11,1,IF(payesh!DG152="کسرشد",-1,0))</f>
        <v>0</v>
      </c>
      <c r="DQ11" s="212">
        <f>IF(payesh!DH152=Pardakhti!$F$11,1,IF(payesh!DH152="کسرشد",-1,0))</f>
        <v>0</v>
      </c>
      <c r="DR11" s="212">
        <f>IF(payesh!DI152=Pardakhti!$F$11,1,IF(payesh!DI152="کسرشد",-1,0))</f>
        <v>0</v>
      </c>
      <c r="DS11" s="212">
        <f>IF(payesh!DJ152=Pardakhti!$F$11,1,IF(payesh!DJ152="کسرشد",-1,0))</f>
        <v>0</v>
      </c>
      <c r="DT11" s="212">
        <f>IF(payesh!DK152=Pardakhti!$F$11,1,IF(payesh!DK152="کسرشد",-1,0))</f>
        <v>0</v>
      </c>
      <c r="DU11" s="212">
        <f>IF(payesh!DL152=Pardakhti!$F$11,1,IF(payesh!DL152="کسرشد",-1,0))</f>
        <v>0</v>
      </c>
      <c r="DV11" s="212">
        <f>IF(payesh!DM152=Pardakhti!$F$11,1,IF(payesh!DM152="کسرشد",-1,0))</f>
        <v>0</v>
      </c>
      <c r="DW11" s="212">
        <f>IF(payesh!DN152=Pardakhti!$F$11,1,IF(payesh!DN152="کسرشد",-1,0))</f>
        <v>0</v>
      </c>
      <c r="DX11" s="212">
        <f>IF(payesh!DO152=Pardakhti!$F$11,1,IF(payesh!DO152="کسرشد",-1,0))</f>
        <v>0</v>
      </c>
      <c r="DY11" s="212">
        <f>IF(payesh!DP152=Pardakhti!$F$11,1,IF(payesh!DP152="کسرشد",-1,0))</f>
        <v>0</v>
      </c>
      <c r="DZ11" s="212">
        <f>IF(payesh!DQ152=Pardakhti!$F$11,1,IF(payesh!DQ152="کسرشد",-1,0))</f>
        <v>0</v>
      </c>
      <c r="EA11" s="212">
        <f>IF(payesh!DR152=Pardakhti!$F$11,1,IF(payesh!DR152="کسرشد",-1,0))</f>
        <v>0</v>
      </c>
      <c r="EB11" s="212">
        <f>IF(payesh!DS152=Pardakhti!$F$11,1,IF(payesh!DS152="کسرشد",-1,0))</f>
        <v>0</v>
      </c>
      <c r="EC11" s="212">
        <f>IF(payesh!DT152=Pardakhti!$F$11,1,IF(payesh!DT152="کسرشد",-1,0))</f>
        <v>0</v>
      </c>
      <c r="ED11" s="212">
        <f>IF(payesh!DU152=Pardakhti!$F$11,1,IF(payesh!DU152="کسرشد",-1,0))</f>
        <v>0</v>
      </c>
      <c r="EE11" s="212">
        <f>IF(payesh!DV152=Pardakhti!$F$11,1,IF(payesh!DV152="کسرشد",-1,0))</f>
        <v>0</v>
      </c>
      <c r="EF11" s="212">
        <f>IF(payesh!DW152=Pardakhti!$F$11,1,IF(payesh!DW152="کسرشد",-1,0))</f>
        <v>0</v>
      </c>
      <c r="EG11" s="212">
        <f>IF(payesh!DX152=Pardakhti!$F$11,1,IF(payesh!DX152="کسرشد",-1,0))</f>
        <v>0</v>
      </c>
      <c r="EH11" s="212">
        <f>IF(payesh!DY152=Pardakhti!$F$11,1,IF(payesh!DY152="کسرشد",-1,0))</f>
        <v>0</v>
      </c>
      <c r="EI11" s="212">
        <f>IF(payesh!DZ152=Pardakhti!$F$11,1,IF(payesh!DZ152="کسرشد",-1,0))</f>
        <v>0</v>
      </c>
      <c r="EJ11" s="212">
        <f>IF(payesh!EA152=Pardakhti!$F$11,1,IF(payesh!EA152="کسرشد",-1,0))</f>
        <v>0</v>
      </c>
      <c r="EK11" s="212">
        <f>IF(payesh!EB152=Pardakhti!$F$11,1,IF(payesh!EB152="کسرشد",-1,0))</f>
        <v>0</v>
      </c>
      <c r="EL11" s="212">
        <f>IF(payesh!EC152=Pardakhti!$F$11,1,IF(payesh!EC152="کسرشد",-1,0))</f>
        <v>0</v>
      </c>
      <c r="EM11" s="212">
        <f>IF(payesh!ED152=Pardakhti!$F$11,1,IF(payesh!ED152="کسرشد",-1,0))</f>
        <v>0</v>
      </c>
      <c r="EN11" s="212">
        <f>IF(payesh!EE152=Pardakhti!$F$11,1,IF(payesh!EE152="کسرشد",-1,0))</f>
        <v>0</v>
      </c>
      <c r="EO11" s="212">
        <f>IF(payesh!EF152=Pardakhti!$F$11,1,IF(payesh!EF152="کسرشد",-1,0))</f>
        <v>0</v>
      </c>
      <c r="EP11" s="212">
        <f>IF(payesh!EG152=Pardakhti!$F$11,1,IF(payesh!EG152="کسرشد",-1,0))</f>
        <v>0</v>
      </c>
      <c r="EQ11" s="212">
        <f>IF(payesh!EH152=Pardakhti!$F$11,1,IF(payesh!EH152="کسرشد",-1,0))</f>
        <v>0</v>
      </c>
      <c r="ER11" s="212">
        <f>IF(payesh!EI152=Pardakhti!$F$11,1,IF(payesh!EI152="کسرشد",-1,0))</f>
        <v>0</v>
      </c>
      <c r="ES11" s="212">
        <f>IF(payesh!EJ152=Pardakhti!$F$11,1,IF(payesh!EJ152="کسرشد",-1,0))</f>
        <v>0</v>
      </c>
      <c r="ET11" s="212">
        <f>IF(payesh!EK152=Pardakhti!$F$11,1,IF(payesh!EK152="کسرشد",-1,0))</f>
        <v>0</v>
      </c>
      <c r="EU11" s="212">
        <f>IF(payesh!EL152=Pardakhti!$F$11,1,IF(payesh!EL152="کسرشد",-1,0))</f>
        <v>0</v>
      </c>
      <c r="EV11" s="212">
        <f>IF(payesh!EM152=Pardakhti!$F$11,1,IF(payesh!EM152="کسرشد",-1,0))</f>
        <v>0</v>
      </c>
      <c r="EW11" s="212">
        <f>IF(payesh!EN152=Pardakhti!$F$11,1,IF(payesh!EN152="کسرشد",-1,0))</f>
        <v>0</v>
      </c>
      <c r="EX11" s="212">
        <f>IF(payesh!EO152=Pardakhti!$F$11,1,IF(payesh!EO152="کسرشد",-1,0))</f>
        <v>0</v>
      </c>
      <c r="EY11" s="212">
        <f>IF(payesh!EP152=Pardakhti!$F$11,1,IF(payesh!EP152="کسرشد",-1,0))</f>
        <v>0</v>
      </c>
      <c r="EZ11" s="212">
        <f>IF(payesh!EQ152=Pardakhti!$F$11,1,IF(payesh!EQ152="کسرشد",-1,0))</f>
        <v>0</v>
      </c>
      <c r="FA11" s="212">
        <f>IF(payesh!ER152=Pardakhti!$F$11,1,IF(payesh!ER152="کسرشد",-1,0))</f>
        <v>0</v>
      </c>
      <c r="FB11" s="213">
        <f>IF(payesh!ES152=Pardakhti!$F$11,1,IF(payesh!ES152="کسرشد",-1,0))</f>
        <v>0</v>
      </c>
    </row>
    <row r="12" spans="3:158" ht="44.25" customHeight="1" x14ac:dyDescent="0.25">
      <c r="C12" s="552">
        <v>7</v>
      </c>
      <c r="D12" s="553" t="s">
        <v>440</v>
      </c>
      <c r="E12" s="553" t="s">
        <v>275</v>
      </c>
      <c r="F12" s="556" t="s">
        <v>286</v>
      </c>
      <c r="G12" s="203">
        <v>0.15</v>
      </c>
      <c r="H12" s="219">
        <v>1650000</v>
      </c>
      <c r="I12" s="219">
        <v>600000</v>
      </c>
      <c r="J12" s="219">
        <v>600000</v>
      </c>
      <c r="K12" s="219">
        <v>300000</v>
      </c>
      <c r="L12" s="559">
        <v>1050000</v>
      </c>
      <c r="M12" s="206">
        <f t="shared" si="1"/>
        <v>4200000</v>
      </c>
      <c r="N12" s="229">
        <f t="shared" si="5"/>
        <v>0</v>
      </c>
      <c r="O12" s="227">
        <f>$N$12*H12</f>
        <v>0</v>
      </c>
      <c r="P12" s="193">
        <f>$N$12*I12</f>
        <v>0</v>
      </c>
      <c r="Q12" s="193">
        <f>$N$12*J12</f>
        <v>0</v>
      </c>
      <c r="R12" s="193">
        <f>$N$12*K12</f>
        <v>0</v>
      </c>
      <c r="S12" s="193">
        <f>$N$12*L12</f>
        <v>0</v>
      </c>
      <c r="T12" s="194">
        <f>SUM(O12:S12)</f>
        <v>0</v>
      </c>
      <c r="U12" s="554">
        <v>0.15</v>
      </c>
      <c r="V12" s="230"/>
      <c r="W12" s="198"/>
      <c r="X12" s="199"/>
      <c r="Y12" s="256">
        <f>SUM(AC12:FB12)</f>
        <v>0</v>
      </c>
      <c r="Z12" s="254">
        <f>$Y$12*V12</f>
        <v>0</v>
      </c>
      <c r="AA12" s="242">
        <f>$Y$12*W12</f>
        <v>0</v>
      </c>
      <c r="AB12" s="246">
        <f>SUM(Z12:AA12)</f>
        <v>0</v>
      </c>
      <c r="AC12" s="211">
        <f>IF(payesh!T153=Pardakhti!$F$12,1,IF(payesh!T153="کسرشد",-1,0))</f>
        <v>0</v>
      </c>
      <c r="AD12" s="212">
        <f>IF(payesh!U153=Pardakhti!$F$12,1,IF(payesh!U153="کسرشد",-1,0))</f>
        <v>0</v>
      </c>
      <c r="AE12" s="212">
        <f>IF(payesh!V153=Pardakhti!$F$12,1,IF(payesh!V153="کسرشد",-1,0))</f>
        <v>0</v>
      </c>
      <c r="AF12" s="212">
        <f>IF(payesh!W153=Pardakhti!$F$12,1,IF(payesh!W153="کسرشد",-1,0))</f>
        <v>0</v>
      </c>
      <c r="AG12" s="212">
        <f>IF(payesh!X153=Pardakhti!$F$12,1,IF(payesh!X153="کسرشد",-1,0))</f>
        <v>0</v>
      </c>
      <c r="AH12" s="212">
        <f>IF(payesh!Y153=Pardakhti!$F$12,1,IF(payesh!Y153="کسرشد",-1,0))</f>
        <v>0</v>
      </c>
      <c r="AI12" s="212">
        <f>IF(payesh!Z153=Pardakhti!$F$12,1,IF(payesh!Z153="کسرشد",-1,0))</f>
        <v>0</v>
      </c>
      <c r="AJ12" s="212">
        <f>IF(payesh!AA153=Pardakhti!$F$12,1,IF(payesh!AA153="کسرشد",-1,0))</f>
        <v>0</v>
      </c>
      <c r="AK12" s="212">
        <f>IF(payesh!AB153=Pardakhti!$F$12,1,IF(payesh!AB153="کسرشد",-1,0))</f>
        <v>0</v>
      </c>
      <c r="AL12" s="212">
        <f>IF(payesh!AC153=Pardakhti!$F$12,1,IF(payesh!AC153="کسرشد",-1,0))</f>
        <v>0</v>
      </c>
      <c r="AM12" s="212">
        <f>IF(payesh!AD153=Pardakhti!$F$12,1,IF(payesh!AD153="کسرشد",-1,0))</f>
        <v>0</v>
      </c>
      <c r="AN12" s="212">
        <f>IF(payesh!AE153=Pardakhti!$F$12,1,IF(payesh!AE153="کسرشد",-1,0))</f>
        <v>0</v>
      </c>
      <c r="AO12" s="212">
        <f>IF(payesh!AF153=Pardakhti!$F$12,1,IF(payesh!AF153="کسرشد",-1,0))</f>
        <v>0</v>
      </c>
      <c r="AP12" s="212">
        <f>IF(payesh!AG153=Pardakhti!$F$12,1,IF(payesh!AG153="کسرشد",-1,0))</f>
        <v>0</v>
      </c>
      <c r="AQ12" s="212">
        <f>IF(payesh!AH153=Pardakhti!$F$12,1,IF(payesh!AH153="کسرشد",-1,0))</f>
        <v>0</v>
      </c>
      <c r="AR12" s="212">
        <f>IF(payesh!AI153=Pardakhti!$F$12,1,IF(payesh!AI153="کسرشد",-1,0))</f>
        <v>0</v>
      </c>
      <c r="AS12" s="212">
        <f>IF(payesh!AJ153=Pardakhti!$F$12,1,IF(payesh!AJ153="کسرشد",-1,0))</f>
        <v>0</v>
      </c>
      <c r="AT12" s="212">
        <f>IF(payesh!AK153=Pardakhti!$F$12,1,IF(payesh!AK153="کسرشد",-1,0))</f>
        <v>0</v>
      </c>
      <c r="AU12" s="212">
        <f>IF(payesh!AL153=Pardakhti!$F$12,1,IF(payesh!AL153="کسرشد",-1,0))</f>
        <v>0</v>
      </c>
      <c r="AV12" s="212">
        <f>IF(payesh!AM153=Pardakhti!$F$12,1,IF(payesh!AM153="کسرشد",-1,0))</f>
        <v>0</v>
      </c>
      <c r="AW12" s="212">
        <f>IF(payesh!AN153=Pardakhti!$F$12,1,IF(payesh!AN153="کسرشد",-1,0))</f>
        <v>0</v>
      </c>
      <c r="AX12" s="212">
        <f>IF(payesh!AO153=Pardakhti!$F$12,1,IF(payesh!AO153="کسرشد",-1,0))</f>
        <v>0</v>
      </c>
      <c r="AY12" s="212">
        <f>IF(payesh!AP153=Pardakhti!$F$12,1,IF(payesh!AP153="کسرشد",-1,0))</f>
        <v>0</v>
      </c>
      <c r="AZ12" s="212">
        <f>IF(payesh!AQ153=Pardakhti!$F$12,1,IF(payesh!AQ153="کسرشد",-1,0))</f>
        <v>0</v>
      </c>
      <c r="BA12" s="212">
        <f>IF(payesh!AR153=Pardakhti!$F$12,1,IF(payesh!AR153="کسرشد",-1,0))</f>
        <v>0</v>
      </c>
      <c r="BB12" s="212">
        <f>IF(payesh!AS153=Pardakhti!$F$12,1,IF(payesh!AS153="کسرشد",-1,0))</f>
        <v>0</v>
      </c>
      <c r="BC12" s="212">
        <f>IF(payesh!AT153=Pardakhti!$F$12,1,IF(payesh!AT153="کسرشد",-1,0))</f>
        <v>0</v>
      </c>
      <c r="BD12" s="212">
        <f>IF(payesh!AU153=Pardakhti!$F$12,1,IF(payesh!AU153="کسرشد",-1,0))</f>
        <v>0</v>
      </c>
      <c r="BE12" s="212">
        <f>IF(payesh!AV153=Pardakhti!$F$12,1,IF(payesh!AV153="کسرشد",-1,0))</f>
        <v>0</v>
      </c>
      <c r="BF12" s="212">
        <f>IF(payesh!AW153=Pardakhti!$F$12,1,IF(payesh!AW153="کسرشد",-1,0))</f>
        <v>0</v>
      </c>
      <c r="BG12" s="212">
        <f>IF(payesh!AX153=Pardakhti!$F$12,1,IF(payesh!AX153="کسرشد",-1,0))</f>
        <v>0</v>
      </c>
      <c r="BH12" s="212">
        <f>IF(payesh!AY153=Pardakhti!$F$12,1,IF(payesh!AY153="کسرشد",-1,0))</f>
        <v>0</v>
      </c>
      <c r="BI12" s="212">
        <f>IF(payesh!AZ153=Pardakhti!$F$12,1,IF(payesh!AZ153="کسرشد",-1,0))</f>
        <v>0</v>
      </c>
      <c r="BJ12" s="212">
        <f>IF(payesh!BA153=Pardakhti!$F$12,1,IF(payesh!BA153="کسرشد",-1,0))</f>
        <v>0</v>
      </c>
      <c r="BK12" s="212">
        <f>IF(payesh!BB153=Pardakhti!$F$12,1,IF(payesh!BB153="کسرشد",-1,0))</f>
        <v>0</v>
      </c>
      <c r="BL12" s="212">
        <f>IF(payesh!BC153=Pardakhti!$F$12,1,IF(payesh!BC153="کسرشد",-1,0))</f>
        <v>0</v>
      </c>
      <c r="BM12" s="212">
        <f>IF(payesh!BD153=Pardakhti!$F$12,1,IF(payesh!BD153="کسرشد",-1,0))</f>
        <v>0</v>
      </c>
      <c r="BN12" s="212">
        <f>IF(payesh!BE153=Pardakhti!$F$12,1,IF(payesh!BE153="کسرشد",-1,0))</f>
        <v>0</v>
      </c>
      <c r="BO12" s="212">
        <f>IF(payesh!BF153=Pardakhti!$F$12,1,IF(payesh!BF153="کسرشد",-1,0))</f>
        <v>0</v>
      </c>
      <c r="BP12" s="212">
        <f>IF(payesh!BG153=Pardakhti!$F$12,1,IF(payesh!BG153="کسرشد",-1,0))</f>
        <v>0</v>
      </c>
      <c r="BQ12" s="212">
        <f>IF(payesh!BH153=Pardakhti!$F$12,1,IF(payesh!BH153="کسرشد",-1,0))</f>
        <v>0</v>
      </c>
      <c r="BR12" s="212">
        <f>IF(payesh!BI153=Pardakhti!$F$12,1,IF(payesh!BI153="کسرشد",-1,0))</f>
        <v>0</v>
      </c>
      <c r="BS12" s="212">
        <f>IF(payesh!BJ153=Pardakhti!$F$12,1,IF(payesh!BJ153="کسرشد",-1,0))</f>
        <v>0</v>
      </c>
      <c r="BT12" s="212">
        <f>IF(payesh!BK153=Pardakhti!$F$12,1,IF(payesh!BK153="کسرشد",-1,0))</f>
        <v>0</v>
      </c>
      <c r="BU12" s="212">
        <f>IF(payesh!BL153=Pardakhti!$F$12,1,IF(payesh!BL153="کسرشد",-1,0))</f>
        <v>0</v>
      </c>
      <c r="BV12" s="212">
        <f>IF(payesh!BM153=Pardakhti!$F$12,1,IF(payesh!BM153="کسرشد",-1,0))</f>
        <v>0</v>
      </c>
      <c r="BW12" s="212">
        <f>IF(payesh!BN153=Pardakhti!$F$12,1,IF(payesh!BN153="کسرشد",-1,0))</f>
        <v>0</v>
      </c>
      <c r="BX12" s="212">
        <f>IF(payesh!BO153=Pardakhti!$F$12,1,IF(payesh!BO153="کسرشد",-1,0))</f>
        <v>0</v>
      </c>
      <c r="BY12" s="212">
        <f>IF(payesh!BP153=Pardakhti!$F$12,1,IF(payesh!BP153="کسرشد",-1,0))</f>
        <v>0</v>
      </c>
      <c r="BZ12" s="212">
        <f>IF(payesh!BQ153=Pardakhti!$F$12,1,IF(payesh!BQ153="کسرشد",-1,0))</f>
        <v>0</v>
      </c>
      <c r="CA12" s="212">
        <f>IF(payesh!BR153=Pardakhti!$F$12,1,IF(payesh!BR153="کسرشد",-1,0))</f>
        <v>0</v>
      </c>
      <c r="CB12" s="212">
        <f>IF(payesh!BS153=Pardakhti!$F$12,1,IF(payesh!BS153="کسرشد",-1,0))</f>
        <v>0</v>
      </c>
      <c r="CC12" s="212">
        <f>IF(payesh!BT153=Pardakhti!$F$12,1,IF(payesh!BT153="کسرشد",-1,0))</f>
        <v>0</v>
      </c>
      <c r="CD12" s="212">
        <f>IF(payesh!BU153=Pardakhti!$F$12,1,IF(payesh!BU153="کسرشد",-1,0))</f>
        <v>0</v>
      </c>
      <c r="CE12" s="212">
        <f>IF(payesh!BV153=Pardakhti!$F$12,1,IF(payesh!BV153="کسرشد",-1,0))</f>
        <v>0</v>
      </c>
      <c r="CF12" s="212">
        <f>IF(payesh!BW153=Pardakhti!$F$12,1,IF(payesh!BW153="کسرشد",-1,0))</f>
        <v>0</v>
      </c>
      <c r="CG12" s="212">
        <f>IF(payesh!BX153=Pardakhti!$F$12,1,IF(payesh!BX153="کسرشد",-1,0))</f>
        <v>0</v>
      </c>
      <c r="CH12" s="212">
        <f>IF(payesh!BY153=Pardakhti!$F$12,1,IF(payesh!BY153="کسرشد",-1,0))</f>
        <v>0</v>
      </c>
      <c r="CI12" s="212">
        <f>IF(payesh!BZ153=Pardakhti!$F$12,1,IF(payesh!BZ153="کسرشد",-1,0))</f>
        <v>0</v>
      </c>
      <c r="CJ12" s="212">
        <f>IF(payesh!CA153=Pardakhti!$F$12,1,IF(payesh!CA153="کسرشد",-1,0))</f>
        <v>0</v>
      </c>
      <c r="CK12" s="212">
        <f>IF(payesh!CB153=Pardakhti!$F$12,1,IF(payesh!CB153="کسرشد",-1,0))</f>
        <v>0</v>
      </c>
      <c r="CL12" s="212">
        <f>IF(payesh!CC153=Pardakhti!$F$12,1,IF(payesh!CC153="کسرشد",-1,0))</f>
        <v>0</v>
      </c>
      <c r="CM12" s="212">
        <f>IF(payesh!CD153=Pardakhti!$F$12,1,IF(payesh!CD153="کسرشد",-1,0))</f>
        <v>0</v>
      </c>
      <c r="CN12" s="212">
        <f>IF(payesh!CE153=Pardakhti!$F$12,1,IF(payesh!CE153="کسرشد",-1,0))</f>
        <v>0</v>
      </c>
      <c r="CO12" s="212">
        <f>IF(payesh!CF153=Pardakhti!$F$12,1,IF(payesh!CF153="کسرشد",-1,0))</f>
        <v>0</v>
      </c>
      <c r="CP12" s="212">
        <f>IF(payesh!CG153=Pardakhti!$F$12,1,IF(payesh!CG153="کسرشد",-1,0))</f>
        <v>0</v>
      </c>
      <c r="CQ12" s="212">
        <f>IF(payesh!CH153=Pardakhti!$F$12,1,IF(payesh!CH153="کسرشد",-1,0))</f>
        <v>0</v>
      </c>
      <c r="CR12" s="212">
        <f>IF(payesh!CI153=Pardakhti!$F$12,1,IF(payesh!CI153="کسرشد",-1,0))</f>
        <v>0</v>
      </c>
      <c r="CS12" s="212">
        <f>IF(payesh!CJ153=Pardakhti!$F$12,1,IF(payesh!CJ153="کسرشد",-1,0))</f>
        <v>0</v>
      </c>
      <c r="CT12" s="212">
        <f>IF(payesh!CK153=Pardakhti!$F$12,1,IF(payesh!CK153="کسرشد",-1,0))</f>
        <v>0</v>
      </c>
      <c r="CU12" s="212">
        <f>IF(payesh!CL153=Pardakhti!$F$12,1,IF(payesh!CL153="کسرشد",-1,0))</f>
        <v>0</v>
      </c>
      <c r="CV12" s="212">
        <f>IF(payesh!CM153=Pardakhti!$F$12,1,IF(payesh!CM153="کسرشد",-1,0))</f>
        <v>0</v>
      </c>
      <c r="CW12" s="212">
        <f>IF(payesh!CN153=Pardakhti!$F$12,1,IF(payesh!CN153="کسرشد",-1,0))</f>
        <v>0</v>
      </c>
      <c r="CX12" s="212">
        <f>IF(payesh!CO153=Pardakhti!$F$12,1,IF(payesh!CO153="کسرشد",-1,0))</f>
        <v>0</v>
      </c>
      <c r="CY12" s="212">
        <f>IF(payesh!CP153=Pardakhti!$F$12,1,IF(payesh!CP153="کسرشد",-1,0))</f>
        <v>0</v>
      </c>
      <c r="CZ12" s="212">
        <f>IF(payesh!CQ153=Pardakhti!$F$12,1,IF(payesh!CQ153="کسرشد",-1,0))</f>
        <v>0</v>
      </c>
      <c r="DA12" s="212">
        <f>IF(payesh!CR153=Pardakhti!$F$12,1,IF(payesh!CR153="کسرشد",-1,0))</f>
        <v>0</v>
      </c>
      <c r="DB12" s="212">
        <f>IF(payesh!CS153=Pardakhti!$F$12,1,IF(payesh!CS153="کسرشد",-1,0))</f>
        <v>0</v>
      </c>
      <c r="DC12" s="212">
        <f>IF(payesh!CT153=Pardakhti!$F$12,1,IF(payesh!CT153="کسرشد",-1,0))</f>
        <v>0</v>
      </c>
      <c r="DD12" s="212">
        <f>IF(payesh!CU153=Pardakhti!$F$12,1,IF(payesh!CU153="کسرشد",-1,0))</f>
        <v>0</v>
      </c>
      <c r="DE12" s="212">
        <f>IF(payesh!CV153=Pardakhti!$F$12,1,IF(payesh!CV153="کسرشد",-1,0))</f>
        <v>0</v>
      </c>
      <c r="DF12" s="212">
        <f>IF(payesh!CW153=Pardakhti!$F$12,1,IF(payesh!CW153="کسرشد",-1,0))</f>
        <v>0</v>
      </c>
      <c r="DG12" s="212">
        <f>IF(payesh!CX153=Pardakhti!$F$12,1,IF(payesh!CX153="کسرشد",-1,0))</f>
        <v>0</v>
      </c>
      <c r="DH12" s="212">
        <f>IF(payesh!CY153=Pardakhti!$F$12,1,IF(payesh!CY153="کسرشد",-1,0))</f>
        <v>0</v>
      </c>
      <c r="DI12" s="212">
        <f>IF(payesh!CZ153=Pardakhti!$F$12,1,IF(payesh!CZ153="کسرشد",-1,0))</f>
        <v>0</v>
      </c>
      <c r="DJ12" s="212">
        <f>IF(payesh!DA153=Pardakhti!$F$12,1,IF(payesh!DA153="کسرشد",-1,0))</f>
        <v>0</v>
      </c>
      <c r="DK12" s="212">
        <f>IF(payesh!DB153=Pardakhti!$F$12,1,IF(payesh!DB153="کسرشد",-1,0))</f>
        <v>0</v>
      </c>
      <c r="DL12" s="212">
        <f>IF(payesh!DC153=Pardakhti!$F$12,1,IF(payesh!DC153="کسرشد",-1,0))</f>
        <v>0</v>
      </c>
      <c r="DM12" s="212">
        <f>IF(payesh!DD153=Pardakhti!$F$12,1,IF(payesh!DD153="کسرشد",-1,0))</f>
        <v>0</v>
      </c>
      <c r="DN12" s="212">
        <f>IF(payesh!DE153=Pardakhti!$F$12,1,IF(payesh!DE153="کسرشد",-1,0))</f>
        <v>0</v>
      </c>
      <c r="DO12" s="212">
        <f>IF(payesh!DF153=Pardakhti!$F$12,1,IF(payesh!DF153="کسرشد",-1,0))</f>
        <v>0</v>
      </c>
      <c r="DP12" s="212">
        <f>IF(payesh!DG153=Pardakhti!$F$12,1,IF(payesh!DG153="کسرشد",-1,0))</f>
        <v>0</v>
      </c>
      <c r="DQ12" s="212">
        <f>IF(payesh!DH153=Pardakhti!$F$12,1,IF(payesh!DH153="کسرشد",-1,0))</f>
        <v>0</v>
      </c>
      <c r="DR12" s="212">
        <f>IF(payesh!DI153=Pardakhti!$F$12,1,IF(payesh!DI153="کسرشد",-1,0))</f>
        <v>0</v>
      </c>
      <c r="DS12" s="212">
        <f>IF(payesh!DJ153=Pardakhti!$F$12,1,IF(payesh!DJ153="کسرشد",-1,0))</f>
        <v>0</v>
      </c>
      <c r="DT12" s="212">
        <f>IF(payesh!DK153=Pardakhti!$F$12,1,IF(payesh!DK153="کسرشد",-1,0))</f>
        <v>0</v>
      </c>
      <c r="DU12" s="212">
        <f>IF(payesh!DL153=Pardakhti!$F$12,1,IF(payesh!DL153="کسرشد",-1,0))</f>
        <v>0</v>
      </c>
      <c r="DV12" s="212">
        <f>IF(payesh!DM153=Pardakhti!$F$12,1,IF(payesh!DM153="کسرشد",-1,0))</f>
        <v>0</v>
      </c>
      <c r="DW12" s="212">
        <f>IF(payesh!DN153=Pardakhti!$F$12,1,IF(payesh!DN153="کسرشد",-1,0))</f>
        <v>0</v>
      </c>
      <c r="DX12" s="212">
        <f>IF(payesh!DO153=Pardakhti!$F$12,1,IF(payesh!DO153="کسرشد",-1,0))</f>
        <v>0</v>
      </c>
      <c r="DY12" s="212">
        <f>IF(payesh!DP153=Pardakhti!$F$12,1,IF(payesh!DP153="کسرشد",-1,0))</f>
        <v>0</v>
      </c>
      <c r="DZ12" s="212">
        <f>IF(payesh!DQ153=Pardakhti!$F$12,1,IF(payesh!DQ153="کسرشد",-1,0))</f>
        <v>0</v>
      </c>
      <c r="EA12" s="212">
        <f>IF(payesh!DR153=Pardakhti!$F$12,1,IF(payesh!DR153="کسرشد",-1,0))</f>
        <v>0</v>
      </c>
      <c r="EB12" s="212">
        <f>IF(payesh!DS153=Pardakhti!$F$12,1,IF(payesh!DS153="کسرشد",-1,0))</f>
        <v>0</v>
      </c>
      <c r="EC12" s="212">
        <f>IF(payesh!DT153=Pardakhti!$F$12,1,IF(payesh!DT153="کسرشد",-1,0))</f>
        <v>0</v>
      </c>
      <c r="ED12" s="212">
        <f>IF(payesh!DU153=Pardakhti!$F$12,1,IF(payesh!DU153="کسرشد",-1,0))</f>
        <v>0</v>
      </c>
      <c r="EE12" s="212">
        <f>IF(payesh!DV153=Pardakhti!$F$12,1,IF(payesh!DV153="کسرشد",-1,0))</f>
        <v>0</v>
      </c>
      <c r="EF12" s="212">
        <f>IF(payesh!DW153=Pardakhti!$F$12,1,IF(payesh!DW153="کسرشد",-1,0))</f>
        <v>0</v>
      </c>
      <c r="EG12" s="212">
        <f>IF(payesh!DX153=Pardakhti!$F$12,1,IF(payesh!DX153="کسرشد",-1,0))</f>
        <v>0</v>
      </c>
      <c r="EH12" s="212">
        <f>IF(payesh!DY153=Pardakhti!$F$12,1,IF(payesh!DY153="کسرشد",-1,0))</f>
        <v>0</v>
      </c>
      <c r="EI12" s="212">
        <f>IF(payesh!DZ153=Pardakhti!$F$12,1,IF(payesh!DZ153="کسرشد",-1,0))</f>
        <v>0</v>
      </c>
      <c r="EJ12" s="212">
        <f>IF(payesh!EA153=Pardakhti!$F$12,1,IF(payesh!EA153="کسرشد",-1,0))</f>
        <v>0</v>
      </c>
      <c r="EK12" s="212">
        <f>IF(payesh!EB153=Pardakhti!$F$12,1,IF(payesh!EB153="کسرشد",-1,0))</f>
        <v>0</v>
      </c>
      <c r="EL12" s="212">
        <f>IF(payesh!EC153=Pardakhti!$F$12,1,IF(payesh!EC153="کسرشد",-1,0))</f>
        <v>0</v>
      </c>
      <c r="EM12" s="212">
        <f>IF(payesh!ED153=Pardakhti!$F$12,1,IF(payesh!ED153="کسرشد",-1,0))</f>
        <v>0</v>
      </c>
      <c r="EN12" s="212">
        <f>IF(payesh!EE153=Pardakhti!$F$12,1,IF(payesh!EE153="کسرشد",-1,0))</f>
        <v>0</v>
      </c>
      <c r="EO12" s="212">
        <f>IF(payesh!EF153=Pardakhti!$F$12,1,IF(payesh!EF153="کسرشد",-1,0))</f>
        <v>0</v>
      </c>
      <c r="EP12" s="212">
        <f>IF(payesh!EG153=Pardakhti!$F$12,1,IF(payesh!EG153="کسرشد",-1,0))</f>
        <v>0</v>
      </c>
      <c r="EQ12" s="212">
        <f>IF(payesh!EH153=Pardakhti!$F$12,1,IF(payesh!EH153="کسرشد",-1,0))</f>
        <v>0</v>
      </c>
      <c r="ER12" s="212">
        <f>IF(payesh!EI153=Pardakhti!$F$12,1,IF(payesh!EI153="کسرشد",-1,0))</f>
        <v>0</v>
      </c>
      <c r="ES12" s="212">
        <f>IF(payesh!EJ153=Pardakhti!$F$12,1,IF(payesh!EJ153="کسرشد",-1,0))</f>
        <v>0</v>
      </c>
      <c r="ET12" s="212">
        <f>IF(payesh!EK153=Pardakhti!$F$12,1,IF(payesh!EK153="کسرشد",-1,0))</f>
        <v>0</v>
      </c>
      <c r="EU12" s="212">
        <f>IF(payesh!EL153=Pardakhti!$F$12,1,IF(payesh!EL153="کسرشد",-1,0))</f>
        <v>0</v>
      </c>
      <c r="EV12" s="212">
        <f>IF(payesh!EM153=Pardakhti!$F$12,1,IF(payesh!EM153="کسرشد",-1,0))</f>
        <v>0</v>
      </c>
      <c r="EW12" s="212">
        <f>IF(payesh!EN153=Pardakhti!$F$12,1,IF(payesh!EN153="کسرشد",-1,0))</f>
        <v>0</v>
      </c>
      <c r="EX12" s="212">
        <f>IF(payesh!EO153=Pardakhti!$F$12,1,IF(payesh!EO153="کسرشد",-1,0))</f>
        <v>0</v>
      </c>
      <c r="EY12" s="212">
        <f>IF(payesh!EP153=Pardakhti!$F$12,1,IF(payesh!EP153="کسرشد",-1,0))</f>
        <v>0</v>
      </c>
      <c r="EZ12" s="212">
        <f>IF(payesh!EQ153=Pardakhti!$F$12,1,IF(payesh!EQ153="کسرشد",-1,0))</f>
        <v>0</v>
      </c>
      <c r="FA12" s="212">
        <f>IF(payesh!ER153=Pardakhti!$F$12,1,IF(payesh!ER153="کسرشد",-1,0))</f>
        <v>0</v>
      </c>
      <c r="FB12" s="213">
        <f>IF(payesh!ES153=Pardakhti!$F$12,1,IF(payesh!ES153="کسرشد",-1,0))</f>
        <v>0</v>
      </c>
    </row>
    <row r="13" spans="3:158" ht="31.5" customHeight="1" thickBot="1" x14ac:dyDescent="0.3">
      <c r="C13" s="191">
        <v>8</v>
      </c>
      <c r="D13" s="192" t="s">
        <v>441</v>
      </c>
      <c r="E13" s="192" t="s">
        <v>442</v>
      </c>
      <c r="F13" s="557" t="s">
        <v>444</v>
      </c>
      <c r="G13" s="203">
        <v>0.1</v>
      </c>
      <c r="H13" s="219">
        <v>1100000</v>
      </c>
      <c r="I13" s="219">
        <v>400000</v>
      </c>
      <c r="J13" s="219">
        <v>400000</v>
      </c>
      <c r="K13" s="219">
        <v>200000</v>
      </c>
      <c r="L13" s="559">
        <v>700000</v>
      </c>
      <c r="M13" s="206">
        <f t="shared" si="1"/>
        <v>2800000</v>
      </c>
      <c r="N13" s="229">
        <f>SUM(AC13:FB13)</f>
        <v>0</v>
      </c>
      <c r="O13" s="227">
        <f>$N$13*H13</f>
        <v>0</v>
      </c>
      <c r="P13" s="193">
        <f>$N$13*I13</f>
        <v>0</v>
      </c>
      <c r="Q13" s="193">
        <f>$N$13*J13</f>
        <v>0</v>
      </c>
      <c r="R13" s="193">
        <f>$N$13*K13</f>
        <v>0</v>
      </c>
      <c r="S13" s="193">
        <f>$N$13*L13</f>
        <v>0</v>
      </c>
      <c r="T13" s="194">
        <f t="shared" si="4"/>
        <v>0</v>
      </c>
      <c r="U13" s="233">
        <v>0.1</v>
      </c>
      <c r="V13" s="230"/>
      <c r="W13" s="198"/>
      <c r="X13" s="199"/>
      <c r="Y13" s="257">
        <f t="shared" si="2"/>
        <v>0</v>
      </c>
      <c r="Z13" s="255">
        <f>$Y$13*V13</f>
        <v>0</v>
      </c>
      <c r="AA13" s="244">
        <f>$Y$13*W13</f>
        <v>0</v>
      </c>
      <c r="AB13" s="247">
        <f t="shared" si="3"/>
        <v>0</v>
      </c>
      <c r="AC13" s="214">
        <f>IF(payesh!T154=Pardakhti!$F$13,1,IF(payesh!T154="کسرشد",-1,0))</f>
        <v>0</v>
      </c>
      <c r="AD13" s="215">
        <f>IF(payesh!U154=Pardakhti!$F$13,1,IF(payesh!U154="کسرشد",-1,0))</f>
        <v>0</v>
      </c>
      <c r="AE13" s="215">
        <f>IF(payesh!V154=Pardakhti!$F$13,1,IF(payesh!V154="کسرشد",-1,0))</f>
        <v>0</v>
      </c>
      <c r="AF13" s="215">
        <f>IF(payesh!W154=Pardakhti!$F$13,1,IF(payesh!W154="کسرشد",-1,0))</f>
        <v>0</v>
      </c>
      <c r="AG13" s="215">
        <f>IF(payesh!X154=Pardakhti!$F$13,1,IF(payesh!X154="کسرشد",-1,0))</f>
        <v>0</v>
      </c>
      <c r="AH13" s="215">
        <f>IF(payesh!Y154=Pardakhti!$F$13,1,IF(payesh!Y154="کسرشد",-1,0))</f>
        <v>0</v>
      </c>
      <c r="AI13" s="215">
        <f>IF(payesh!Z154=Pardakhti!$F$13,1,IF(payesh!Z154="کسرشد",-1,0))</f>
        <v>0</v>
      </c>
      <c r="AJ13" s="215">
        <f>IF(payesh!AA154=Pardakhti!$F$13,1,IF(payesh!AA154="کسرشد",-1,0))</f>
        <v>0</v>
      </c>
      <c r="AK13" s="215">
        <f>IF(payesh!AB154=Pardakhti!$F$13,1,IF(payesh!AB154="کسرشد",-1,0))</f>
        <v>0</v>
      </c>
      <c r="AL13" s="215">
        <f>IF(payesh!AC154=Pardakhti!$F$13,1,IF(payesh!AC154="کسرشد",-1,0))</f>
        <v>0</v>
      </c>
      <c r="AM13" s="215">
        <f>IF(payesh!AD154=Pardakhti!$F$13,1,IF(payesh!AD154="کسرشد",-1,0))</f>
        <v>0</v>
      </c>
      <c r="AN13" s="215">
        <f>IF(payesh!AE154=Pardakhti!$F$13,1,IF(payesh!AE154="کسرشد",-1,0))</f>
        <v>0</v>
      </c>
      <c r="AO13" s="215">
        <f>IF(payesh!AF154=Pardakhti!$F$13,1,IF(payesh!AF154="کسرشد",-1,0))</f>
        <v>0</v>
      </c>
      <c r="AP13" s="215">
        <f>IF(payesh!AG154=Pardakhti!$F$13,1,IF(payesh!AG154="کسرشد",-1,0))</f>
        <v>0</v>
      </c>
      <c r="AQ13" s="215">
        <f>IF(payesh!AH154=Pardakhti!$F$13,1,IF(payesh!AH154="کسرشد",-1,0))</f>
        <v>0</v>
      </c>
      <c r="AR13" s="215">
        <f>IF(payesh!AI154=Pardakhti!$F$13,1,IF(payesh!AI154="کسرشد",-1,0))</f>
        <v>0</v>
      </c>
      <c r="AS13" s="215">
        <f>IF(payesh!AJ154=Pardakhti!$F$13,1,IF(payesh!AJ154="کسرشد",-1,0))</f>
        <v>0</v>
      </c>
      <c r="AT13" s="215">
        <f>IF(payesh!AK154=Pardakhti!$F$13,1,IF(payesh!AK154="کسرشد",-1,0))</f>
        <v>0</v>
      </c>
      <c r="AU13" s="215">
        <f>IF(payesh!AL154=Pardakhti!$F$13,1,IF(payesh!AL154="کسرشد",-1,0))</f>
        <v>0</v>
      </c>
      <c r="AV13" s="215">
        <f>IF(payesh!AM154=Pardakhti!$F$13,1,IF(payesh!AM154="کسرشد",-1,0))</f>
        <v>0</v>
      </c>
      <c r="AW13" s="215">
        <f>IF(payesh!AN154=Pardakhti!$F$13,1,IF(payesh!AN154="کسرشد",-1,0))</f>
        <v>0</v>
      </c>
      <c r="AX13" s="215">
        <f>IF(payesh!AO154=Pardakhti!$F$13,1,IF(payesh!AO154="کسرشد",-1,0))</f>
        <v>0</v>
      </c>
      <c r="AY13" s="215">
        <f>IF(payesh!AP154=Pardakhti!$F$13,1,IF(payesh!AP154="کسرشد",-1,0))</f>
        <v>0</v>
      </c>
      <c r="AZ13" s="215">
        <f>IF(payesh!AQ154=Pardakhti!$F$13,1,IF(payesh!AQ154="کسرشد",-1,0))</f>
        <v>0</v>
      </c>
      <c r="BA13" s="215">
        <f>IF(payesh!AR154=Pardakhti!$F$13,1,IF(payesh!AR154="کسرشد",-1,0))</f>
        <v>0</v>
      </c>
      <c r="BB13" s="215">
        <f>IF(payesh!AS154=Pardakhti!$F$13,1,IF(payesh!AS154="کسرشد",-1,0))</f>
        <v>0</v>
      </c>
      <c r="BC13" s="215">
        <f>IF(payesh!AT154=Pardakhti!$F$13,1,IF(payesh!AT154="کسرشد",-1,0))</f>
        <v>0</v>
      </c>
      <c r="BD13" s="215">
        <f>IF(payesh!AU154=Pardakhti!$F$13,1,IF(payesh!AU154="کسرشد",-1,0))</f>
        <v>0</v>
      </c>
      <c r="BE13" s="215">
        <f>IF(payesh!AV154=Pardakhti!$F$13,1,IF(payesh!AV154="کسرشد",-1,0))</f>
        <v>0</v>
      </c>
      <c r="BF13" s="215">
        <f>IF(payesh!AW154=Pardakhti!$F$13,1,IF(payesh!AW154="کسرشد",-1,0))</f>
        <v>0</v>
      </c>
      <c r="BG13" s="215">
        <f>IF(payesh!AX154=Pardakhti!$F$13,1,IF(payesh!AX154="کسرشد",-1,0))</f>
        <v>0</v>
      </c>
      <c r="BH13" s="215">
        <f>IF(payesh!AY154=Pardakhti!$F$13,1,IF(payesh!AY154="کسرشد",-1,0))</f>
        <v>0</v>
      </c>
      <c r="BI13" s="215">
        <f>IF(payesh!AZ154=Pardakhti!$F$13,1,IF(payesh!AZ154="کسرشد",-1,0))</f>
        <v>0</v>
      </c>
      <c r="BJ13" s="215">
        <f>IF(payesh!BA154=Pardakhti!$F$13,1,IF(payesh!BA154="کسرشد",-1,0))</f>
        <v>0</v>
      </c>
      <c r="BK13" s="215">
        <f>IF(payesh!BB154=Pardakhti!$F$13,1,IF(payesh!BB154="کسرشد",-1,0))</f>
        <v>0</v>
      </c>
      <c r="BL13" s="215">
        <f>IF(payesh!BC154=Pardakhti!$F$13,1,IF(payesh!BC154="کسرشد",-1,0))</f>
        <v>0</v>
      </c>
      <c r="BM13" s="215">
        <f>IF(payesh!BD154=Pardakhti!$F$13,1,IF(payesh!BD154="کسرشد",-1,0))</f>
        <v>0</v>
      </c>
      <c r="BN13" s="215">
        <f>IF(payesh!BE154=Pardakhti!$F$13,1,IF(payesh!BE154="کسرشد",-1,0))</f>
        <v>0</v>
      </c>
      <c r="BO13" s="215">
        <f>IF(payesh!BF154=Pardakhti!$F$13,1,IF(payesh!BF154="کسرشد",-1,0))</f>
        <v>0</v>
      </c>
      <c r="BP13" s="215">
        <f>IF(payesh!BG154=Pardakhti!$F$13,1,IF(payesh!BG154="کسرشد",-1,0))</f>
        <v>0</v>
      </c>
      <c r="BQ13" s="215">
        <f>IF(payesh!BH154=Pardakhti!$F$13,1,IF(payesh!BH154="کسرشد",-1,0))</f>
        <v>0</v>
      </c>
      <c r="BR13" s="215">
        <f>IF(payesh!BI154=Pardakhti!$F$13,1,IF(payesh!BI154="کسرشد",-1,0))</f>
        <v>0</v>
      </c>
      <c r="BS13" s="215">
        <f>IF(payesh!BJ154=Pardakhti!$F$13,1,IF(payesh!BJ154="کسرشد",-1,0))</f>
        <v>0</v>
      </c>
      <c r="BT13" s="215">
        <f>IF(payesh!BK154=Pardakhti!$F$13,1,IF(payesh!BK154="کسرشد",-1,0))</f>
        <v>0</v>
      </c>
      <c r="BU13" s="215">
        <f>IF(payesh!BL154=Pardakhti!$F$13,1,IF(payesh!BL154="کسرشد",-1,0))</f>
        <v>0</v>
      </c>
      <c r="BV13" s="215">
        <f>IF(payesh!BM154=Pardakhti!$F$13,1,IF(payesh!BM154="کسرشد",-1,0))</f>
        <v>0</v>
      </c>
      <c r="BW13" s="215">
        <f>IF(payesh!BN154=Pardakhti!$F$13,1,IF(payesh!BN154="کسرشد",-1,0))</f>
        <v>0</v>
      </c>
      <c r="BX13" s="215">
        <f>IF(payesh!BO154=Pardakhti!$F$13,1,IF(payesh!BO154="کسرشد",-1,0))</f>
        <v>0</v>
      </c>
      <c r="BY13" s="215">
        <f>IF(payesh!BP154=Pardakhti!$F$13,1,IF(payesh!BP154="کسرشد",-1,0))</f>
        <v>0</v>
      </c>
      <c r="BZ13" s="215">
        <f>IF(payesh!BQ154=Pardakhti!$F$13,1,IF(payesh!BQ154="کسرشد",-1,0))</f>
        <v>0</v>
      </c>
      <c r="CA13" s="215">
        <f>IF(payesh!BR154=Pardakhti!$F$13,1,IF(payesh!BR154="کسرشد",-1,0))</f>
        <v>0</v>
      </c>
      <c r="CB13" s="215">
        <f>IF(payesh!BS154=Pardakhti!$F$13,1,IF(payesh!BS154="کسرشد",-1,0))</f>
        <v>0</v>
      </c>
      <c r="CC13" s="215">
        <f>IF(payesh!BT154=Pardakhti!$F$13,1,IF(payesh!BT154="کسرشد",-1,0))</f>
        <v>0</v>
      </c>
      <c r="CD13" s="215">
        <f>IF(payesh!BU154=Pardakhti!$F$13,1,IF(payesh!BU154="کسرشد",-1,0))</f>
        <v>0</v>
      </c>
      <c r="CE13" s="215">
        <f>IF(payesh!BV154=Pardakhti!$F$13,1,IF(payesh!BV154="کسرشد",-1,0))</f>
        <v>0</v>
      </c>
      <c r="CF13" s="215">
        <f>IF(payesh!BW154=Pardakhti!$F$13,1,IF(payesh!BW154="کسرشد",-1,0))</f>
        <v>0</v>
      </c>
      <c r="CG13" s="215">
        <f>IF(payesh!BX154=Pardakhti!$F$13,1,IF(payesh!BX154="کسرشد",-1,0))</f>
        <v>0</v>
      </c>
      <c r="CH13" s="215">
        <f>IF(payesh!BY154=Pardakhti!$F$13,1,IF(payesh!BY154="کسرشد",-1,0))</f>
        <v>0</v>
      </c>
      <c r="CI13" s="215">
        <f>IF(payesh!BZ154=Pardakhti!$F$13,1,IF(payesh!BZ154="کسرشد",-1,0))</f>
        <v>0</v>
      </c>
      <c r="CJ13" s="215">
        <f>IF(payesh!CA154=Pardakhti!$F$13,1,IF(payesh!CA154="کسرشد",-1,0))</f>
        <v>0</v>
      </c>
      <c r="CK13" s="215">
        <f>IF(payesh!CB154=Pardakhti!$F$13,1,IF(payesh!CB154="کسرشد",-1,0))</f>
        <v>0</v>
      </c>
      <c r="CL13" s="215">
        <f>IF(payesh!CC154=Pardakhti!$F$13,1,IF(payesh!CC154="کسرشد",-1,0))</f>
        <v>0</v>
      </c>
      <c r="CM13" s="215">
        <f>IF(payesh!CD154=Pardakhti!$F$13,1,IF(payesh!CD154="کسرشد",-1,0))</f>
        <v>0</v>
      </c>
      <c r="CN13" s="215">
        <f>IF(payesh!CE154=Pardakhti!$F$13,1,IF(payesh!CE154="کسرشد",-1,0))</f>
        <v>0</v>
      </c>
      <c r="CO13" s="215">
        <f>IF(payesh!CF154=Pardakhti!$F$13,1,IF(payesh!CF154="کسرشد",-1,0))</f>
        <v>0</v>
      </c>
      <c r="CP13" s="215">
        <f>IF(payesh!CG154=Pardakhti!$F$13,1,IF(payesh!CG154="کسرشد",-1,0))</f>
        <v>0</v>
      </c>
      <c r="CQ13" s="215">
        <f>IF(payesh!CH154=Pardakhti!$F$13,1,IF(payesh!CH154="کسرشد",-1,0))</f>
        <v>0</v>
      </c>
      <c r="CR13" s="215">
        <f>IF(payesh!CI154=Pardakhti!$F$13,1,IF(payesh!CI154="کسرشد",-1,0))</f>
        <v>0</v>
      </c>
      <c r="CS13" s="215">
        <f>IF(payesh!CJ154=Pardakhti!$F$13,1,IF(payesh!CJ154="کسرشد",-1,0))</f>
        <v>0</v>
      </c>
      <c r="CT13" s="215">
        <f>IF(payesh!CK154=Pardakhti!$F$13,1,IF(payesh!CK154="کسرشد",-1,0))</f>
        <v>0</v>
      </c>
      <c r="CU13" s="215">
        <f>IF(payesh!CL154=Pardakhti!$F$13,1,IF(payesh!CL154="کسرشد",-1,0))</f>
        <v>0</v>
      </c>
      <c r="CV13" s="215">
        <f>IF(payesh!CM154=Pardakhti!$F$13,1,IF(payesh!CM154="کسرشد",-1,0))</f>
        <v>0</v>
      </c>
      <c r="CW13" s="215">
        <f>IF(payesh!CN154=Pardakhti!$F$13,1,IF(payesh!CN154="کسرشد",-1,0))</f>
        <v>0</v>
      </c>
      <c r="CX13" s="215">
        <f>IF(payesh!CO154=Pardakhti!$F$13,1,IF(payesh!CO154="کسرشد",-1,0))</f>
        <v>0</v>
      </c>
      <c r="CY13" s="215">
        <f>IF(payesh!CP154=Pardakhti!$F$13,1,IF(payesh!CP154="کسرشد",-1,0))</f>
        <v>0</v>
      </c>
      <c r="CZ13" s="215">
        <f>IF(payesh!CQ154=Pardakhti!$F$13,1,IF(payesh!CQ154="کسرشد",-1,0))</f>
        <v>0</v>
      </c>
      <c r="DA13" s="215">
        <f>IF(payesh!CR154=Pardakhti!$F$13,1,IF(payesh!CR154="کسرشد",-1,0))</f>
        <v>0</v>
      </c>
      <c r="DB13" s="215">
        <f>IF(payesh!CS154=Pardakhti!$F$13,1,IF(payesh!CS154="کسرشد",-1,0))</f>
        <v>0</v>
      </c>
      <c r="DC13" s="215">
        <f>IF(payesh!CT154=Pardakhti!$F$13,1,IF(payesh!CT154="کسرشد",-1,0))</f>
        <v>0</v>
      </c>
      <c r="DD13" s="215">
        <f>IF(payesh!CU154=Pardakhti!$F$13,1,IF(payesh!CU154="کسرشد",-1,0))</f>
        <v>0</v>
      </c>
      <c r="DE13" s="215">
        <f>IF(payesh!CV154=Pardakhti!$F$13,1,IF(payesh!CV154="کسرشد",-1,0))</f>
        <v>0</v>
      </c>
      <c r="DF13" s="215">
        <f>IF(payesh!CW154=Pardakhti!$F$13,1,IF(payesh!CW154="کسرشد",-1,0))</f>
        <v>0</v>
      </c>
      <c r="DG13" s="215">
        <f>IF(payesh!CX154=Pardakhti!$F$13,1,IF(payesh!CX154="کسرشد",-1,0))</f>
        <v>0</v>
      </c>
      <c r="DH13" s="215">
        <f>IF(payesh!CY154=Pardakhti!$F$13,1,IF(payesh!CY154="کسرشد",-1,0))</f>
        <v>0</v>
      </c>
      <c r="DI13" s="215">
        <f>IF(payesh!CZ154=Pardakhti!$F$13,1,IF(payesh!CZ154="کسرشد",-1,0))</f>
        <v>0</v>
      </c>
      <c r="DJ13" s="215">
        <f>IF(payesh!DA154=Pardakhti!$F$13,1,IF(payesh!DA154="کسرشد",-1,0))</f>
        <v>0</v>
      </c>
      <c r="DK13" s="215">
        <f>IF(payesh!DB154=Pardakhti!$F$13,1,IF(payesh!DB154="کسرشد",-1,0))</f>
        <v>0</v>
      </c>
      <c r="DL13" s="215">
        <f>IF(payesh!DC154=Pardakhti!$F$13,1,IF(payesh!DC154="کسرشد",-1,0))</f>
        <v>0</v>
      </c>
      <c r="DM13" s="215">
        <f>IF(payesh!DD154=Pardakhti!$F$13,1,IF(payesh!DD154="کسرشد",-1,0))</f>
        <v>0</v>
      </c>
      <c r="DN13" s="215">
        <f>IF(payesh!DE154=Pardakhti!$F$13,1,IF(payesh!DE154="کسرشد",-1,0))</f>
        <v>0</v>
      </c>
      <c r="DO13" s="215">
        <f>IF(payesh!DF154=Pardakhti!$F$13,1,IF(payesh!DF154="کسرشد",-1,0))</f>
        <v>0</v>
      </c>
      <c r="DP13" s="215">
        <f>IF(payesh!DG154=Pardakhti!$F$13,1,IF(payesh!DG154="کسرشد",-1,0))</f>
        <v>0</v>
      </c>
      <c r="DQ13" s="215">
        <f>IF(payesh!DH154=Pardakhti!$F$13,1,IF(payesh!DH154="کسرشد",-1,0))</f>
        <v>0</v>
      </c>
      <c r="DR13" s="215">
        <f>IF(payesh!DI154=Pardakhti!$F$13,1,IF(payesh!DI154="کسرشد",-1,0))</f>
        <v>0</v>
      </c>
      <c r="DS13" s="215">
        <f>IF(payesh!DJ154=Pardakhti!$F$13,1,IF(payesh!DJ154="کسرشد",-1,0))</f>
        <v>0</v>
      </c>
      <c r="DT13" s="215">
        <f>IF(payesh!DK154=Pardakhti!$F$13,1,IF(payesh!DK154="کسرشد",-1,0))</f>
        <v>0</v>
      </c>
      <c r="DU13" s="215">
        <f>IF(payesh!DL154=Pardakhti!$F$13,1,IF(payesh!DL154="کسرشد",-1,0))</f>
        <v>0</v>
      </c>
      <c r="DV13" s="215">
        <f>IF(payesh!DM154=Pardakhti!$F$13,1,IF(payesh!DM154="کسرشد",-1,0))</f>
        <v>0</v>
      </c>
      <c r="DW13" s="215">
        <f>IF(payesh!DN154=Pardakhti!$F$13,1,IF(payesh!DN154="کسرشد",-1,0))</f>
        <v>0</v>
      </c>
      <c r="DX13" s="215">
        <f>IF(payesh!DO154=Pardakhti!$F$13,1,IF(payesh!DO154="کسرشد",-1,0))</f>
        <v>0</v>
      </c>
      <c r="DY13" s="215">
        <f>IF(payesh!DP154=Pardakhti!$F$13,1,IF(payesh!DP154="کسرشد",-1,0))</f>
        <v>0</v>
      </c>
      <c r="DZ13" s="215">
        <f>IF(payesh!DQ154=Pardakhti!$F$13,1,IF(payesh!DQ154="کسرشد",-1,0))</f>
        <v>0</v>
      </c>
      <c r="EA13" s="215">
        <f>IF(payesh!DR154=Pardakhti!$F$13,1,IF(payesh!DR154="کسرشد",-1,0))</f>
        <v>0</v>
      </c>
      <c r="EB13" s="215">
        <f>IF(payesh!DS154=Pardakhti!$F$13,1,IF(payesh!DS154="کسرشد",-1,0))</f>
        <v>0</v>
      </c>
      <c r="EC13" s="215">
        <f>IF(payesh!DT154=Pardakhti!$F$13,1,IF(payesh!DT154="کسرشد",-1,0))</f>
        <v>0</v>
      </c>
      <c r="ED13" s="215">
        <f>IF(payesh!DU154=Pardakhti!$F$13,1,IF(payesh!DU154="کسرشد",-1,0))</f>
        <v>0</v>
      </c>
      <c r="EE13" s="215">
        <f>IF(payesh!DV154=Pardakhti!$F$13,1,IF(payesh!DV154="کسرشد",-1,0))</f>
        <v>0</v>
      </c>
      <c r="EF13" s="215">
        <f>IF(payesh!DW154=Pardakhti!$F$13,1,IF(payesh!DW154="کسرشد",-1,0))</f>
        <v>0</v>
      </c>
      <c r="EG13" s="215">
        <f>IF(payesh!DX154=Pardakhti!$F$13,1,IF(payesh!DX154="کسرشد",-1,0))</f>
        <v>0</v>
      </c>
      <c r="EH13" s="215">
        <f>IF(payesh!DY154=Pardakhti!$F$13,1,IF(payesh!DY154="کسرشد",-1,0))</f>
        <v>0</v>
      </c>
      <c r="EI13" s="215">
        <f>IF(payesh!DZ154=Pardakhti!$F$13,1,IF(payesh!DZ154="کسرشد",-1,0))</f>
        <v>0</v>
      </c>
      <c r="EJ13" s="215">
        <f>IF(payesh!EA154=Pardakhti!$F$13,1,IF(payesh!EA154="کسرشد",-1,0))</f>
        <v>0</v>
      </c>
      <c r="EK13" s="215">
        <f>IF(payesh!EB154=Pardakhti!$F$13,1,IF(payesh!EB154="کسرشد",-1,0))</f>
        <v>0</v>
      </c>
      <c r="EL13" s="215">
        <f>IF(payesh!EC154=Pardakhti!$F$13,1,IF(payesh!EC154="کسرشد",-1,0))</f>
        <v>0</v>
      </c>
      <c r="EM13" s="215">
        <f>IF(payesh!ED154=Pardakhti!$F$13,1,IF(payesh!ED154="کسرشد",-1,0))</f>
        <v>0</v>
      </c>
      <c r="EN13" s="215">
        <f>IF(payesh!EE154=Pardakhti!$F$13,1,IF(payesh!EE154="کسرشد",-1,0))</f>
        <v>0</v>
      </c>
      <c r="EO13" s="215">
        <f>IF(payesh!EF154=Pardakhti!$F$13,1,IF(payesh!EF154="کسرشد",-1,0))</f>
        <v>0</v>
      </c>
      <c r="EP13" s="215">
        <f>IF(payesh!EG154=Pardakhti!$F$13,1,IF(payesh!EG154="کسرشد",-1,0))</f>
        <v>0</v>
      </c>
      <c r="EQ13" s="215">
        <f>IF(payesh!EH154=Pardakhti!$F$13,1,IF(payesh!EH154="کسرشد",-1,0))</f>
        <v>0</v>
      </c>
      <c r="ER13" s="215">
        <f>IF(payesh!EI154=Pardakhti!$F$13,1,IF(payesh!EI154="کسرشد",-1,0))</f>
        <v>0</v>
      </c>
      <c r="ES13" s="215">
        <f>IF(payesh!EJ154=Pardakhti!$F$13,1,IF(payesh!EJ154="کسرشد",-1,0))</f>
        <v>0</v>
      </c>
      <c r="ET13" s="215">
        <f>IF(payesh!EK154=Pardakhti!$F$13,1,IF(payesh!EK154="کسرشد",-1,0))</f>
        <v>0</v>
      </c>
      <c r="EU13" s="215">
        <f>IF(payesh!EL154=Pardakhti!$F$13,1,IF(payesh!EL154="کسرشد",-1,0))</f>
        <v>0</v>
      </c>
      <c r="EV13" s="215">
        <f>IF(payesh!EM154=Pardakhti!$F$13,1,IF(payesh!EM154="کسرشد",-1,0))</f>
        <v>0</v>
      </c>
      <c r="EW13" s="215">
        <f>IF(payesh!EN154=Pardakhti!$F$13,1,IF(payesh!EN154="کسرشد",-1,0))</f>
        <v>0</v>
      </c>
      <c r="EX13" s="215">
        <f>IF(payesh!EO154=Pardakhti!$F$13,1,IF(payesh!EO154="کسرشد",-1,0))</f>
        <v>0</v>
      </c>
      <c r="EY13" s="215">
        <f>IF(payesh!EP154=Pardakhti!$F$13,1,IF(payesh!EP154="کسرشد",-1,0))</f>
        <v>0</v>
      </c>
      <c r="EZ13" s="215">
        <f>IF(payesh!EQ154=Pardakhti!$F$13,1,IF(payesh!EQ154="کسرشد",-1,0))</f>
        <v>0</v>
      </c>
      <c r="FA13" s="215">
        <f>IF(payesh!ER154=Pardakhti!$F$13,1,IF(payesh!ER154="کسرشد",-1,0))</f>
        <v>0</v>
      </c>
      <c r="FB13" s="216">
        <f>IF(payesh!ES154=Pardakhti!$F$13,1,IF(payesh!ES154="کسرشد",-1,0))</f>
        <v>0</v>
      </c>
    </row>
    <row r="14" spans="3:158" ht="19.5" thickBot="1" x14ac:dyDescent="0.3">
      <c r="C14" s="730" t="s">
        <v>90</v>
      </c>
      <c r="D14" s="731"/>
      <c r="E14" s="731"/>
      <c r="F14" s="732"/>
      <c r="G14" s="222">
        <f t="shared" ref="G14:K14" si="8">SUM(G6:G13)</f>
        <v>1</v>
      </c>
      <c r="H14" s="220">
        <f>SUM(H6:H13)</f>
        <v>11000000</v>
      </c>
      <c r="I14" s="220">
        <f t="shared" si="8"/>
        <v>4000000</v>
      </c>
      <c r="J14" s="220">
        <f t="shared" si="8"/>
        <v>4000000</v>
      </c>
      <c r="K14" s="220">
        <f t="shared" si="8"/>
        <v>2000000</v>
      </c>
      <c r="L14" s="220">
        <f>SUM(L6:L13)</f>
        <v>7000000</v>
      </c>
      <c r="M14" s="221">
        <f>SUM(M6:M13)</f>
        <v>28000000</v>
      </c>
      <c r="N14" s="217">
        <f>SUM(N6:N13)</f>
        <v>0</v>
      </c>
      <c r="O14" s="195">
        <f>SUM(O6:O13)</f>
        <v>0</v>
      </c>
      <c r="P14" s="195">
        <f t="shared" ref="P14:Q14" si="9">SUM(P6:P13)</f>
        <v>0</v>
      </c>
      <c r="Q14" s="195">
        <f t="shared" si="9"/>
        <v>0</v>
      </c>
      <c r="R14" s="195">
        <f>SUM(R6:R13)</f>
        <v>0</v>
      </c>
      <c r="S14" s="195">
        <f>SUM(S6:S13)</f>
        <v>0</v>
      </c>
      <c r="T14" s="218">
        <f>SUM(T6:T13)</f>
        <v>0</v>
      </c>
      <c r="U14" s="222"/>
      <c r="V14" s="223">
        <f>SUM(V6:V13)</f>
        <v>0</v>
      </c>
      <c r="W14" s="223">
        <f>SUM(W6:W13)</f>
        <v>0</v>
      </c>
      <c r="X14" s="224"/>
      <c r="Y14" s="239">
        <f>SUM(Y6:Y13)</f>
        <v>0</v>
      </c>
      <c r="Z14" s="240">
        <f>SUM(Z6:Z13)</f>
        <v>0</v>
      </c>
      <c r="AA14" s="240">
        <f>SUM(AA6:AA13)</f>
        <v>0</v>
      </c>
      <c r="AB14" s="241">
        <f>SUM(AB6:AB13)</f>
        <v>0</v>
      </c>
    </row>
    <row r="15" spans="3:158" x14ac:dyDescent="0.25">
      <c r="M15" s="184"/>
      <c r="X15" s="184"/>
    </row>
    <row r="17" spans="13:16" x14ac:dyDescent="0.25">
      <c r="M17" s="184"/>
    </row>
    <row r="18" spans="13:16" x14ac:dyDescent="0.25">
      <c r="M18" s="184"/>
      <c r="P18" s="184"/>
    </row>
    <row r="19" spans="13:16" x14ac:dyDescent="0.25">
      <c r="M19" s="184"/>
      <c r="P19" s="184"/>
    </row>
    <row r="20" spans="13:16" x14ac:dyDescent="0.25">
      <c r="M20" s="184"/>
      <c r="P20" s="184"/>
    </row>
    <row r="21" spans="13:16" x14ac:dyDescent="0.25">
      <c r="M21" s="184"/>
    </row>
    <row r="22" spans="13:16" x14ac:dyDescent="0.25">
      <c r="M22" s="184"/>
    </row>
  </sheetData>
  <sheetProtection algorithmName="SHA-512" hashValue="Gc0ulP5jSLWWmsNJXMCigDsP0M85vTz+ixe53eJfD7f0HbTCfjOawhBNwLCVnO+lD1RZXvi2BV+DjdJz01OKAA==" saltValue="rdnrEfcXiCh1poOG4+10HQ==" spinCount="100000" sheet="1" objects="1" scenarios="1"/>
  <mergeCells count="8">
    <mergeCell ref="Y3:AB4"/>
    <mergeCell ref="C2:AB2"/>
    <mergeCell ref="C3:M3"/>
    <mergeCell ref="C4:M4"/>
    <mergeCell ref="C14:F14"/>
    <mergeCell ref="N3:T4"/>
    <mergeCell ref="U3:X3"/>
    <mergeCell ref="U4:X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8"/>
  <sheetViews>
    <sheetView rightToLeft="1" topLeftCell="A4" workbookViewId="0">
      <selection activeCell="AM9" sqref="AM9"/>
    </sheetView>
  </sheetViews>
  <sheetFormatPr defaultColWidth="9.140625" defaultRowHeight="17.25" x14ac:dyDescent="0.4"/>
  <cols>
    <col min="1" max="1" width="1.28515625" style="487" customWidth="1"/>
    <col min="2" max="2" width="2.42578125" style="487" customWidth="1"/>
    <col min="3" max="3" width="15.140625" style="518"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7" customWidth="1"/>
    <col min="135" max="135" width="11" style="487" customWidth="1"/>
    <col min="136" max="136" width="11.140625" style="487" customWidth="1"/>
    <col min="137" max="137" width="11.42578125" style="487" customWidth="1"/>
    <col min="138" max="138" width="11.85546875" style="487" customWidth="1"/>
    <col min="139" max="139" width="13.140625" style="519" customWidth="1"/>
    <col min="140" max="140" width="8.28515625" style="487" customWidth="1"/>
    <col min="141" max="141" width="10.140625" style="487" customWidth="1"/>
    <col min="142" max="143" width="12.42578125" style="487" customWidth="1"/>
    <col min="144" max="16384" width="9.140625" style="487"/>
  </cols>
  <sheetData>
    <row r="1" spans="2:143" ht="18" thickBot="1" x14ac:dyDescent="0.45">
      <c r="B1" s="482"/>
      <c r="C1" s="483"/>
      <c r="D1" s="484"/>
      <c r="E1" s="484"/>
      <c r="F1" s="484"/>
      <c r="G1" s="484"/>
      <c r="H1" s="484"/>
      <c r="I1" s="484"/>
      <c r="J1" s="484"/>
      <c r="K1" s="484"/>
      <c r="L1" s="484"/>
      <c r="M1" s="484"/>
      <c r="N1" s="484"/>
      <c r="O1" s="484"/>
      <c r="P1" s="484"/>
      <c r="Q1" s="484"/>
      <c r="R1" s="484"/>
      <c r="S1" s="484"/>
      <c r="T1" s="485"/>
      <c r="U1" s="485"/>
      <c r="V1" s="485"/>
      <c r="W1" s="485"/>
      <c r="X1" s="484"/>
      <c r="Y1" s="484"/>
      <c r="Z1" s="484"/>
      <c r="AA1" s="484"/>
      <c r="AB1" s="484"/>
      <c r="AC1" s="484"/>
      <c r="AD1" s="485"/>
      <c r="AE1" s="485"/>
      <c r="AF1" s="485"/>
      <c r="AG1" s="485"/>
      <c r="AH1" s="485"/>
      <c r="AI1" s="485"/>
      <c r="AJ1" s="485"/>
      <c r="AK1" s="485"/>
      <c r="AL1" s="485"/>
      <c r="AM1" s="485"/>
      <c r="AN1" s="485"/>
      <c r="AO1" s="485"/>
      <c r="AP1" s="485"/>
      <c r="AQ1" s="485"/>
      <c r="AR1" s="485"/>
      <c r="AS1" s="485"/>
      <c r="AT1" s="485"/>
      <c r="AU1" s="485"/>
      <c r="AV1" s="485"/>
      <c r="AW1" s="485"/>
      <c r="AX1" s="485"/>
      <c r="AY1" s="485"/>
      <c r="AZ1" s="485"/>
      <c r="BA1" s="485"/>
      <c r="BB1" s="485"/>
      <c r="BC1" s="485"/>
      <c r="BD1" s="485"/>
      <c r="BE1" s="485"/>
      <c r="BF1" s="485"/>
      <c r="BG1" s="485"/>
      <c r="BH1" s="485"/>
      <c r="BI1" s="485"/>
      <c r="BJ1" s="485"/>
      <c r="BK1" s="485"/>
      <c r="BL1" s="485"/>
      <c r="BM1" s="485"/>
      <c r="BN1" s="485"/>
      <c r="BO1" s="485"/>
      <c r="BP1" s="485"/>
      <c r="BQ1" s="485"/>
      <c r="BR1" s="485"/>
      <c r="BS1" s="485"/>
      <c r="BT1" s="485"/>
      <c r="BU1" s="485"/>
      <c r="BV1" s="485"/>
      <c r="BW1" s="485"/>
      <c r="BX1" s="485"/>
      <c r="BY1" s="485"/>
      <c r="BZ1" s="485"/>
      <c r="CA1" s="485"/>
      <c r="CB1" s="485"/>
      <c r="CC1" s="485"/>
      <c r="CD1" s="485"/>
      <c r="CE1" s="485"/>
      <c r="CF1" s="485"/>
      <c r="CG1" s="485"/>
      <c r="CH1" s="485"/>
      <c r="CI1" s="485"/>
      <c r="CJ1" s="485"/>
      <c r="CK1" s="485"/>
      <c r="CL1" s="485"/>
      <c r="CM1" s="485"/>
      <c r="CN1" s="485"/>
      <c r="CO1" s="485"/>
      <c r="CP1" s="485"/>
      <c r="CQ1" s="485"/>
      <c r="CR1" s="485"/>
      <c r="CS1" s="485"/>
      <c r="CT1" s="485"/>
      <c r="CU1" s="485"/>
      <c r="CV1" s="485"/>
      <c r="CW1" s="485"/>
      <c r="CX1" s="485"/>
      <c r="CY1" s="485"/>
      <c r="CZ1" s="485"/>
      <c r="DA1" s="485"/>
      <c r="DB1" s="485"/>
      <c r="DC1" s="485"/>
      <c r="DD1" s="485"/>
      <c r="DE1" s="485"/>
      <c r="DF1" s="485"/>
      <c r="DG1" s="485"/>
      <c r="DH1" s="485"/>
      <c r="DI1" s="485"/>
      <c r="DJ1" s="485"/>
      <c r="DK1" s="485"/>
      <c r="DL1" s="485"/>
      <c r="DM1" s="485"/>
      <c r="DN1" s="485"/>
      <c r="DO1" s="485"/>
      <c r="DP1" s="485"/>
      <c r="DQ1" s="485"/>
      <c r="DR1" s="485"/>
      <c r="DS1" s="485"/>
      <c r="DT1" s="485"/>
      <c r="DU1" s="485"/>
      <c r="DV1" s="485"/>
      <c r="DW1" s="485"/>
      <c r="DX1" s="485"/>
      <c r="DY1" s="485"/>
      <c r="DZ1" s="485"/>
      <c r="EA1" s="485"/>
      <c r="EB1" s="485"/>
      <c r="EC1" s="485"/>
      <c r="ED1" s="482"/>
      <c r="EE1" s="482"/>
      <c r="EF1" s="482"/>
      <c r="EG1" s="482"/>
      <c r="EH1" s="482"/>
      <c r="EI1" s="486"/>
    </row>
    <row r="2" spans="2:143" ht="21" thickBot="1" x14ac:dyDescent="0.55000000000000004">
      <c r="B2" s="560" t="s">
        <v>433</v>
      </c>
      <c r="C2" s="561"/>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562"/>
      <c r="AO2" s="562"/>
      <c r="AP2" s="562"/>
      <c r="AQ2" s="562"/>
      <c r="AR2" s="562"/>
      <c r="AS2" s="562"/>
      <c r="AT2" s="562"/>
      <c r="AU2" s="562"/>
      <c r="AV2" s="562"/>
      <c r="AW2" s="562"/>
      <c r="AX2" s="562"/>
      <c r="AY2" s="562"/>
      <c r="AZ2" s="562"/>
      <c r="BA2" s="562"/>
      <c r="BB2" s="562"/>
      <c r="BC2" s="562"/>
      <c r="BD2" s="562"/>
      <c r="BE2" s="562"/>
      <c r="BF2" s="562"/>
      <c r="BG2" s="562"/>
      <c r="BH2" s="562"/>
      <c r="BI2" s="562"/>
      <c r="BJ2" s="562"/>
      <c r="BK2" s="562"/>
      <c r="BL2" s="562"/>
      <c r="BM2" s="562"/>
      <c r="BN2" s="562"/>
      <c r="BO2" s="562"/>
      <c r="BP2" s="562"/>
      <c r="BQ2" s="562"/>
      <c r="BR2" s="562"/>
      <c r="BS2" s="562"/>
      <c r="BT2" s="562"/>
      <c r="BU2" s="562"/>
      <c r="BV2" s="562"/>
      <c r="BW2" s="562"/>
      <c r="BX2" s="562"/>
      <c r="BY2" s="562"/>
      <c r="BZ2" s="562"/>
      <c r="CA2" s="562"/>
      <c r="CB2" s="562"/>
      <c r="CC2" s="562"/>
      <c r="CD2" s="562"/>
      <c r="CE2" s="562"/>
      <c r="CF2" s="562"/>
      <c r="CG2" s="562"/>
      <c r="CH2" s="562"/>
      <c r="CI2" s="562"/>
      <c r="CJ2" s="562"/>
      <c r="CK2" s="562"/>
      <c r="CL2" s="562"/>
      <c r="CM2" s="562"/>
      <c r="CN2" s="562"/>
      <c r="CO2" s="562"/>
      <c r="CP2" s="562"/>
      <c r="CQ2" s="562"/>
      <c r="CR2" s="562"/>
      <c r="CS2" s="562"/>
      <c r="CT2" s="562"/>
      <c r="CU2" s="562"/>
      <c r="CV2" s="562"/>
      <c r="CW2" s="562"/>
      <c r="CX2" s="562"/>
      <c r="CY2" s="562"/>
      <c r="CZ2" s="562"/>
      <c r="DA2" s="562"/>
      <c r="DB2" s="562"/>
      <c r="DC2" s="562"/>
      <c r="DD2" s="562"/>
      <c r="DE2" s="562"/>
      <c r="DF2" s="562"/>
      <c r="DG2" s="562"/>
      <c r="DH2" s="562"/>
      <c r="DI2" s="562"/>
      <c r="DJ2" s="562"/>
      <c r="DK2" s="562"/>
      <c r="DL2" s="562"/>
      <c r="DM2" s="562"/>
      <c r="DN2" s="562"/>
      <c r="DO2" s="562"/>
      <c r="DP2" s="562"/>
      <c r="DQ2" s="562"/>
      <c r="DR2" s="562"/>
      <c r="DS2" s="562"/>
      <c r="DT2" s="562"/>
      <c r="DU2" s="562"/>
      <c r="DV2" s="562"/>
      <c r="DW2" s="562"/>
      <c r="DX2" s="562"/>
      <c r="DY2" s="562"/>
      <c r="DZ2" s="562"/>
      <c r="EA2" s="562"/>
      <c r="EB2" s="562"/>
      <c r="EC2" s="562"/>
      <c r="ED2" s="561"/>
      <c r="EE2" s="561"/>
      <c r="EF2" s="561"/>
      <c r="EG2" s="561"/>
      <c r="EH2" s="561"/>
      <c r="EI2" s="563"/>
    </row>
    <row r="3" spans="2:143" ht="19.5" thickBot="1" x14ac:dyDescent="0.45">
      <c r="B3" s="757" t="s">
        <v>257</v>
      </c>
      <c r="C3" s="760" t="s">
        <v>258</v>
      </c>
      <c r="D3" s="488">
        <f>payesh!E7</f>
        <v>1</v>
      </c>
      <c r="E3" s="489">
        <f>payesh!F7</f>
        <v>2</v>
      </c>
      <c r="F3" s="489">
        <f>payesh!G7</f>
        <v>3</v>
      </c>
      <c r="G3" s="489">
        <f>payesh!H7</f>
        <v>4</v>
      </c>
      <c r="H3" s="489">
        <f>payesh!I7</f>
        <v>5</v>
      </c>
      <c r="I3" s="489">
        <f>payesh!J7</f>
        <v>6</v>
      </c>
      <c r="J3" s="489">
        <f>payesh!K7</f>
        <v>7</v>
      </c>
      <c r="K3" s="489">
        <f>payesh!L7</f>
        <v>8</v>
      </c>
      <c r="L3" s="489">
        <f>payesh!M7</f>
        <v>9</v>
      </c>
      <c r="M3" s="489">
        <f>payesh!N7</f>
        <v>10</v>
      </c>
      <c r="N3" s="489">
        <f>payesh!O7</f>
        <v>11</v>
      </c>
      <c r="O3" s="489">
        <f>payesh!P7</f>
        <v>12</v>
      </c>
      <c r="P3" s="489">
        <f>payesh!Q7</f>
        <v>13</v>
      </c>
      <c r="Q3" s="489">
        <f>payesh!R7</f>
        <v>14</v>
      </c>
      <c r="R3" s="489">
        <f>payesh!S7</f>
        <v>15</v>
      </c>
      <c r="S3" s="489">
        <f>payesh!T7</f>
        <v>16</v>
      </c>
      <c r="T3" s="489">
        <f>payesh!U7</f>
        <v>17</v>
      </c>
      <c r="U3" s="489">
        <f>payesh!V7</f>
        <v>18</v>
      </c>
      <c r="V3" s="489">
        <f>payesh!W7</f>
        <v>19</v>
      </c>
      <c r="W3" s="489">
        <f>payesh!X7</f>
        <v>20</v>
      </c>
      <c r="X3" s="489">
        <f>payesh!Y7</f>
        <v>21</v>
      </c>
      <c r="Y3" s="489">
        <f>payesh!Z7</f>
        <v>22</v>
      </c>
      <c r="Z3" s="489">
        <f>payesh!AA7</f>
        <v>23</v>
      </c>
      <c r="AA3" s="489">
        <f>payesh!AB7</f>
        <v>24</v>
      </c>
      <c r="AB3" s="489">
        <f>payesh!AC7</f>
        <v>25</v>
      </c>
      <c r="AC3" s="489">
        <f>payesh!AD7</f>
        <v>26</v>
      </c>
      <c r="AD3" s="489">
        <f>payesh!AE7</f>
        <v>27</v>
      </c>
      <c r="AE3" s="489">
        <f>payesh!AF7</f>
        <v>28</v>
      </c>
      <c r="AF3" s="489">
        <f>payesh!AG7</f>
        <v>29</v>
      </c>
      <c r="AG3" s="489">
        <f>payesh!AH7</f>
        <v>30</v>
      </c>
      <c r="AH3" s="489">
        <f>payesh!AI7</f>
        <v>31</v>
      </c>
      <c r="AI3" s="489">
        <f>payesh!AJ7</f>
        <v>32</v>
      </c>
      <c r="AJ3" s="489">
        <f>payesh!AK7</f>
        <v>33</v>
      </c>
      <c r="AK3" s="489">
        <f>payesh!AL7</f>
        <v>34</v>
      </c>
      <c r="AL3" s="489">
        <f>payesh!AM7</f>
        <v>35</v>
      </c>
      <c r="AM3" s="489">
        <f>payesh!AN7</f>
        <v>36</v>
      </c>
      <c r="AN3" s="489">
        <f>payesh!AO7</f>
        <v>37</v>
      </c>
      <c r="AO3" s="489">
        <f>payesh!AP7</f>
        <v>38</v>
      </c>
      <c r="AP3" s="489">
        <f>payesh!AQ7</f>
        <v>39</v>
      </c>
      <c r="AQ3" s="489">
        <f>payesh!AR7</f>
        <v>40</v>
      </c>
      <c r="AR3" s="489">
        <f>payesh!AS7</f>
        <v>41</v>
      </c>
      <c r="AS3" s="489">
        <f>payesh!AT7</f>
        <v>42</v>
      </c>
      <c r="AT3" s="489">
        <f>payesh!AU7</f>
        <v>43</v>
      </c>
      <c r="AU3" s="489">
        <f>payesh!AV7</f>
        <v>44</v>
      </c>
      <c r="AV3" s="489">
        <f>payesh!AW7</f>
        <v>45</v>
      </c>
      <c r="AW3" s="489">
        <f>payesh!AX7</f>
        <v>46</v>
      </c>
      <c r="AX3" s="489">
        <f>payesh!AY7</f>
        <v>47</v>
      </c>
      <c r="AY3" s="489">
        <f>payesh!AZ7</f>
        <v>48</v>
      </c>
      <c r="AZ3" s="489">
        <f>payesh!BA7</f>
        <v>49</v>
      </c>
      <c r="BA3" s="489">
        <f>payesh!BB7</f>
        <v>50</v>
      </c>
      <c r="BB3" s="489">
        <f>payesh!BC7</f>
        <v>51</v>
      </c>
      <c r="BC3" s="489">
        <f>payesh!BD7</f>
        <v>52</v>
      </c>
      <c r="BD3" s="489">
        <f>payesh!BE7</f>
        <v>53</v>
      </c>
      <c r="BE3" s="489">
        <f>payesh!BF7</f>
        <v>54</v>
      </c>
      <c r="BF3" s="489">
        <f>payesh!BG7</f>
        <v>55</v>
      </c>
      <c r="BG3" s="489">
        <f>payesh!BH7</f>
        <v>56</v>
      </c>
      <c r="BH3" s="489">
        <f>payesh!BI7</f>
        <v>57</v>
      </c>
      <c r="BI3" s="489">
        <f>payesh!BJ7</f>
        <v>58</v>
      </c>
      <c r="BJ3" s="489">
        <f>payesh!BK7</f>
        <v>59</v>
      </c>
      <c r="BK3" s="489">
        <f>payesh!BL7</f>
        <v>60</v>
      </c>
      <c r="BL3" s="489">
        <f>payesh!BM7</f>
        <v>61</v>
      </c>
      <c r="BM3" s="489">
        <f>payesh!BN7</f>
        <v>62</v>
      </c>
      <c r="BN3" s="489">
        <f>payesh!BO7</f>
        <v>63</v>
      </c>
      <c r="BO3" s="489">
        <f>payesh!BP7</f>
        <v>64</v>
      </c>
      <c r="BP3" s="489">
        <f>payesh!BQ7</f>
        <v>65</v>
      </c>
      <c r="BQ3" s="489">
        <f>payesh!BR7</f>
        <v>66</v>
      </c>
      <c r="BR3" s="489">
        <f>payesh!BS7</f>
        <v>67</v>
      </c>
      <c r="BS3" s="489">
        <f>payesh!BT7</f>
        <v>68</v>
      </c>
      <c r="BT3" s="489">
        <f>payesh!BU7</f>
        <v>69</v>
      </c>
      <c r="BU3" s="489">
        <f>payesh!BV7</f>
        <v>70</v>
      </c>
      <c r="BV3" s="489">
        <f>payesh!BW7</f>
        <v>71</v>
      </c>
      <c r="BW3" s="489">
        <f>payesh!BX7</f>
        <v>72</v>
      </c>
      <c r="BX3" s="489">
        <f>payesh!BY7</f>
        <v>73</v>
      </c>
      <c r="BY3" s="489">
        <f>payesh!BZ7</f>
        <v>74</v>
      </c>
      <c r="BZ3" s="489">
        <f>payesh!CA7</f>
        <v>75</v>
      </c>
      <c r="CA3" s="489">
        <f>payesh!CB7</f>
        <v>76</v>
      </c>
      <c r="CB3" s="489">
        <f>payesh!CC7</f>
        <v>77</v>
      </c>
      <c r="CC3" s="489">
        <f>payesh!CD7</f>
        <v>78</v>
      </c>
      <c r="CD3" s="489">
        <f>payesh!CE7</f>
        <v>79</v>
      </c>
      <c r="CE3" s="489">
        <f>payesh!CF7</f>
        <v>80</v>
      </c>
      <c r="CF3" s="489">
        <f>payesh!CG7</f>
        <v>81</v>
      </c>
      <c r="CG3" s="489">
        <f>payesh!CH7</f>
        <v>82</v>
      </c>
      <c r="CH3" s="489">
        <f>payesh!CI7</f>
        <v>83</v>
      </c>
      <c r="CI3" s="489">
        <f>payesh!CJ7</f>
        <v>84</v>
      </c>
      <c r="CJ3" s="489">
        <f>payesh!CK7</f>
        <v>85</v>
      </c>
      <c r="CK3" s="489">
        <f>payesh!CL7</f>
        <v>86</v>
      </c>
      <c r="CL3" s="489">
        <f>payesh!CM7</f>
        <v>87</v>
      </c>
      <c r="CM3" s="489">
        <f>payesh!CN7</f>
        <v>88</v>
      </c>
      <c r="CN3" s="489">
        <f>payesh!CO7</f>
        <v>89</v>
      </c>
      <c r="CO3" s="489">
        <f>payesh!CP7</f>
        <v>90</v>
      </c>
      <c r="CP3" s="489">
        <f>payesh!CQ7</f>
        <v>91</v>
      </c>
      <c r="CQ3" s="489">
        <f>payesh!CR7</f>
        <v>92</v>
      </c>
      <c r="CR3" s="489">
        <f>payesh!CS7</f>
        <v>93</v>
      </c>
      <c r="CS3" s="489">
        <f>payesh!CT7</f>
        <v>94</v>
      </c>
      <c r="CT3" s="489">
        <f>payesh!CU7</f>
        <v>95</v>
      </c>
      <c r="CU3" s="489">
        <f>payesh!CV7</f>
        <v>96</v>
      </c>
      <c r="CV3" s="489">
        <f>payesh!CW7</f>
        <v>97</v>
      </c>
      <c r="CW3" s="489">
        <f>payesh!CX7</f>
        <v>98</v>
      </c>
      <c r="CX3" s="489">
        <f>payesh!CY7</f>
        <v>99</v>
      </c>
      <c r="CY3" s="489">
        <f>payesh!CZ7</f>
        <v>100</v>
      </c>
      <c r="CZ3" s="489">
        <f>payesh!DA7</f>
        <v>101</v>
      </c>
      <c r="DA3" s="489">
        <f>payesh!DB7</f>
        <v>102</v>
      </c>
      <c r="DB3" s="489">
        <f>payesh!DC7</f>
        <v>103</v>
      </c>
      <c r="DC3" s="489">
        <f>payesh!DD7</f>
        <v>104</v>
      </c>
      <c r="DD3" s="489">
        <f>payesh!DE7</f>
        <v>105</v>
      </c>
      <c r="DE3" s="489">
        <f>payesh!DF7</f>
        <v>106</v>
      </c>
      <c r="DF3" s="489">
        <f>payesh!DG7</f>
        <v>107</v>
      </c>
      <c r="DG3" s="489">
        <f>payesh!DH7</f>
        <v>108</v>
      </c>
      <c r="DH3" s="489">
        <f>payesh!DI7</f>
        <v>109</v>
      </c>
      <c r="DI3" s="489">
        <f>payesh!DJ7</f>
        <v>110</v>
      </c>
      <c r="DJ3" s="489">
        <f>payesh!DK7</f>
        <v>111</v>
      </c>
      <c r="DK3" s="489">
        <f>payesh!DL7</f>
        <v>112</v>
      </c>
      <c r="DL3" s="489">
        <f>payesh!DM7</f>
        <v>113</v>
      </c>
      <c r="DM3" s="489">
        <f>payesh!DN7</f>
        <v>114</v>
      </c>
      <c r="DN3" s="489">
        <f>payesh!DO7</f>
        <v>115</v>
      </c>
      <c r="DO3" s="489">
        <f>payesh!DP7</f>
        <v>116</v>
      </c>
      <c r="DP3" s="489">
        <f>payesh!DQ7</f>
        <v>117</v>
      </c>
      <c r="DQ3" s="489">
        <f>payesh!DR7</f>
        <v>118</v>
      </c>
      <c r="DR3" s="489">
        <f>payesh!DS7</f>
        <v>119</v>
      </c>
      <c r="DS3" s="489">
        <f>payesh!DT7</f>
        <v>120</v>
      </c>
      <c r="DT3" s="489">
        <f>payesh!DU7</f>
        <v>121</v>
      </c>
      <c r="DU3" s="489">
        <f>payesh!DV7</f>
        <v>122</v>
      </c>
      <c r="DV3" s="489">
        <f>payesh!DW7</f>
        <v>123</v>
      </c>
      <c r="DW3" s="489">
        <f>payesh!DX7</f>
        <v>124</v>
      </c>
      <c r="DX3" s="489">
        <f>payesh!DY7</f>
        <v>125</v>
      </c>
      <c r="DY3" s="489">
        <f>payesh!DZ7</f>
        <v>126</v>
      </c>
      <c r="DZ3" s="489">
        <f>payesh!EA7</f>
        <v>127</v>
      </c>
      <c r="EA3" s="489">
        <f>payesh!EB7</f>
        <v>128</v>
      </c>
      <c r="EB3" s="489">
        <f>payesh!EC7</f>
        <v>129</v>
      </c>
      <c r="EC3" s="528">
        <f>payesh!ED7</f>
        <v>130</v>
      </c>
      <c r="ED3" s="763" t="s">
        <v>432</v>
      </c>
      <c r="EE3" s="763"/>
      <c r="EF3" s="763"/>
      <c r="EG3" s="763"/>
      <c r="EH3" s="763"/>
      <c r="EI3" s="764"/>
      <c r="EJ3" s="741" t="str">
        <f>ED3</f>
        <v>گزارش پیشرفت مالی تا پایان ……….. ماه ……….- (مبالغ به ریال)</v>
      </c>
      <c r="EK3" s="742"/>
      <c r="EL3" s="742"/>
      <c r="EM3" s="743"/>
    </row>
    <row r="4" spans="2:143" x14ac:dyDescent="0.4">
      <c r="B4" s="758"/>
      <c r="C4" s="761"/>
      <c r="D4" s="543" t="str">
        <f>payesh!E5</f>
        <v>امام آباد</v>
      </c>
      <c r="E4" s="544" t="str">
        <f>payesh!F5</f>
        <v>امام آباد</v>
      </c>
      <c r="F4" s="544" t="str">
        <f>payesh!G5</f>
        <v xml:space="preserve">امام آباد </v>
      </c>
      <c r="G4" s="544" t="str">
        <f>payesh!H5</f>
        <v>جليل آباد</v>
      </c>
      <c r="H4" s="544" t="str">
        <f>payesh!I5</f>
        <v>دارجونه</v>
      </c>
      <c r="I4" s="544" t="str">
        <f>payesh!J5</f>
        <v>شش بهره</v>
      </c>
      <c r="J4" s="544" t="str">
        <f>payesh!K5</f>
        <v>شش بهره</v>
      </c>
      <c r="K4" s="544" t="str">
        <f>payesh!L5</f>
        <v>جوب نسا</v>
      </c>
      <c r="L4" s="544" t="str">
        <f>payesh!M5</f>
        <v>تنگ کلوره</v>
      </c>
      <c r="M4" s="544" t="str">
        <f>payesh!N5</f>
        <v>کرف</v>
      </c>
      <c r="N4" s="544" t="str">
        <f>payesh!O5</f>
        <v>دهنومیلاس</v>
      </c>
      <c r="O4" s="544" t="str">
        <f>payesh!P5</f>
        <v>کرف</v>
      </c>
      <c r="P4" s="544" t="str">
        <f>payesh!Q5</f>
        <v>دهنو میلاس</v>
      </c>
      <c r="Q4" s="544" t="str">
        <f>payesh!R5</f>
        <v>برآفتاب</v>
      </c>
      <c r="R4" s="544" t="str">
        <f>payesh!S5</f>
        <v>دهنومیلاس</v>
      </c>
      <c r="S4" s="544" t="str">
        <f>payesh!T5</f>
        <v>شهريار</v>
      </c>
      <c r="T4" s="544" t="str">
        <f>payesh!U5</f>
        <v>شهریار</v>
      </c>
      <c r="U4" s="544">
        <f>payesh!V5</f>
        <v>0</v>
      </c>
      <c r="V4" s="544">
        <f>payesh!W5</f>
        <v>0</v>
      </c>
      <c r="W4" s="544">
        <f>payesh!X5</f>
        <v>0</v>
      </c>
      <c r="X4" s="544">
        <f>payesh!Y5</f>
        <v>0</v>
      </c>
      <c r="Y4" s="544">
        <f>payesh!Z5</f>
        <v>0</v>
      </c>
      <c r="Z4" s="544">
        <f>payesh!AA5</f>
        <v>0</v>
      </c>
      <c r="AA4" s="544">
        <f>payesh!AB5</f>
        <v>0</v>
      </c>
      <c r="AB4" s="544">
        <f>payesh!AC5</f>
        <v>0</v>
      </c>
      <c r="AC4" s="544">
        <f>payesh!AD5</f>
        <v>0</v>
      </c>
      <c r="AD4" s="544">
        <f>payesh!AE5</f>
        <v>0</v>
      </c>
      <c r="AE4" s="544">
        <f>payesh!AF5</f>
        <v>0</v>
      </c>
      <c r="AF4" s="544">
        <f>payesh!AG5</f>
        <v>0</v>
      </c>
      <c r="AG4" s="544">
        <f>payesh!AH5</f>
        <v>0</v>
      </c>
      <c r="AH4" s="544">
        <f>payesh!AI5</f>
        <v>0</v>
      </c>
      <c r="AI4" s="544">
        <f>payesh!AJ5</f>
        <v>0</v>
      </c>
      <c r="AJ4" s="544">
        <f>payesh!AK5</f>
        <v>0</v>
      </c>
      <c r="AK4" s="544">
        <f>payesh!AL5</f>
        <v>0</v>
      </c>
      <c r="AL4" s="544">
        <f>payesh!AM5</f>
        <v>0</v>
      </c>
      <c r="AM4" s="544">
        <f>payesh!AN5</f>
        <v>0</v>
      </c>
      <c r="AN4" s="544">
        <f>payesh!AO5</f>
        <v>0</v>
      </c>
      <c r="AO4" s="544">
        <f>payesh!AP5</f>
        <v>0</v>
      </c>
      <c r="AP4" s="544">
        <f>payesh!AQ5</f>
        <v>0</v>
      </c>
      <c r="AQ4" s="544">
        <f>payesh!AR5</f>
        <v>0</v>
      </c>
      <c r="AR4" s="544">
        <f>payesh!AS5</f>
        <v>0</v>
      </c>
      <c r="AS4" s="544">
        <f>payesh!AT5</f>
        <v>0</v>
      </c>
      <c r="AT4" s="544">
        <f>payesh!AU5</f>
        <v>0</v>
      </c>
      <c r="AU4" s="544">
        <f>payesh!AV5</f>
        <v>0</v>
      </c>
      <c r="AV4" s="544">
        <f>payesh!AW5</f>
        <v>0</v>
      </c>
      <c r="AW4" s="544">
        <f>payesh!AX5</f>
        <v>0</v>
      </c>
      <c r="AX4" s="544">
        <f>payesh!AY5</f>
        <v>0</v>
      </c>
      <c r="AY4" s="544">
        <f>payesh!AZ5</f>
        <v>0</v>
      </c>
      <c r="AZ4" s="544">
        <f>payesh!BA5</f>
        <v>0</v>
      </c>
      <c r="BA4" s="544">
        <f>payesh!BB5</f>
        <v>0</v>
      </c>
      <c r="BB4" s="544">
        <f>payesh!BC5</f>
        <v>0</v>
      </c>
      <c r="BC4" s="544">
        <f>payesh!BD5</f>
        <v>0</v>
      </c>
      <c r="BD4" s="544">
        <f>payesh!BE5</f>
        <v>0</v>
      </c>
      <c r="BE4" s="544">
        <f>payesh!BF5</f>
        <v>0</v>
      </c>
      <c r="BF4" s="544">
        <f>payesh!BG5</f>
        <v>0</v>
      </c>
      <c r="BG4" s="544">
        <f>payesh!BH5</f>
        <v>0</v>
      </c>
      <c r="BH4" s="544">
        <f>payesh!BI5</f>
        <v>0</v>
      </c>
      <c r="BI4" s="544">
        <f>payesh!BJ5</f>
        <v>0</v>
      </c>
      <c r="BJ4" s="544">
        <f>payesh!BK5</f>
        <v>0</v>
      </c>
      <c r="BK4" s="544">
        <f>payesh!BL5</f>
        <v>0</v>
      </c>
      <c r="BL4" s="544">
        <f>payesh!BM5</f>
        <v>0</v>
      </c>
      <c r="BM4" s="544">
        <f>payesh!BN5</f>
        <v>0</v>
      </c>
      <c r="BN4" s="544">
        <f>payesh!BO5</f>
        <v>0</v>
      </c>
      <c r="BO4" s="544">
        <f>payesh!BP5</f>
        <v>0</v>
      </c>
      <c r="BP4" s="544">
        <f>payesh!BQ5</f>
        <v>0</v>
      </c>
      <c r="BQ4" s="544">
        <f>payesh!BR5</f>
        <v>0</v>
      </c>
      <c r="BR4" s="544">
        <f>payesh!BS5</f>
        <v>0</v>
      </c>
      <c r="BS4" s="544">
        <f>payesh!BT5</f>
        <v>0</v>
      </c>
      <c r="BT4" s="544">
        <f>payesh!BU5</f>
        <v>0</v>
      </c>
      <c r="BU4" s="544">
        <f>payesh!BV5</f>
        <v>0</v>
      </c>
      <c r="BV4" s="544">
        <f>payesh!BW5</f>
        <v>0</v>
      </c>
      <c r="BW4" s="544">
        <f>payesh!BX5</f>
        <v>0</v>
      </c>
      <c r="BX4" s="544">
        <f>payesh!BY5</f>
        <v>0</v>
      </c>
      <c r="BY4" s="544">
        <f>payesh!BZ5</f>
        <v>0</v>
      </c>
      <c r="BZ4" s="544">
        <f>payesh!CA5</f>
        <v>0</v>
      </c>
      <c r="CA4" s="544">
        <f>payesh!CB5</f>
        <v>0</v>
      </c>
      <c r="CB4" s="544">
        <f>payesh!CC5</f>
        <v>0</v>
      </c>
      <c r="CC4" s="544">
        <f>payesh!CD5</f>
        <v>0</v>
      </c>
      <c r="CD4" s="544">
        <f>payesh!CE5</f>
        <v>0</v>
      </c>
      <c r="CE4" s="544">
        <f>payesh!CF5</f>
        <v>0</v>
      </c>
      <c r="CF4" s="544">
        <f>payesh!CG5</f>
        <v>0</v>
      </c>
      <c r="CG4" s="544">
        <f>payesh!CH5</f>
        <v>0</v>
      </c>
      <c r="CH4" s="544">
        <f>payesh!CI5</f>
        <v>0</v>
      </c>
      <c r="CI4" s="544">
        <f>payesh!CJ5</f>
        <v>0</v>
      </c>
      <c r="CJ4" s="544">
        <f>payesh!CK5</f>
        <v>0</v>
      </c>
      <c r="CK4" s="544">
        <f>payesh!CL5</f>
        <v>0</v>
      </c>
      <c r="CL4" s="544">
        <f>payesh!CM5</f>
        <v>0</v>
      </c>
      <c r="CM4" s="544">
        <f>payesh!CN5</f>
        <v>0</v>
      </c>
      <c r="CN4" s="544">
        <f>payesh!CO5</f>
        <v>0</v>
      </c>
      <c r="CO4" s="544">
        <f>payesh!CP5</f>
        <v>0</v>
      </c>
      <c r="CP4" s="544">
        <f>payesh!CQ5</f>
        <v>0</v>
      </c>
      <c r="CQ4" s="544">
        <f>payesh!CR5</f>
        <v>0</v>
      </c>
      <c r="CR4" s="544">
        <f>payesh!CS5</f>
        <v>0</v>
      </c>
      <c r="CS4" s="544">
        <f>payesh!CT5</f>
        <v>0</v>
      </c>
      <c r="CT4" s="544">
        <f>payesh!CU5</f>
        <v>0</v>
      </c>
      <c r="CU4" s="544">
        <f>payesh!CV5</f>
        <v>0</v>
      </c>
      <c r="CV4" s="544">
        <f>payesh!CW5</f>
        <v>0</v>
      </c>
      <c r="CW4" s="544">
        <f>payesh!CX5</f>
        <v>0</v>
      </c>
      <c r="CX4" s="544">
        <f>payesh!CY5</f>
        <v>0</v>
      </c>
      <c r="CY4" s="544">
        <f>payesh!CZ5</f>
        <v>0</v>
      </c>
      <c r="CZ4" s="544">
        <f>payesh!DA5</f>
        <v>0</v>
      </c>
      <c r="DA4" s="544">
        <f>payesh!DB5</f>
        <v>0</v>
      </c>
      <c r="DB4" s="544">
        <f>payesh!DC5</f>
        <v>0</v>
      </c>
      <c r="DC4" s="544">
        <f>payesh!DD5</f>
        <v>0</v>
      </c>
      <c r="DD4" s="544">
        <f>payesh!DE5</f>
        <v>0</v>
      </c>
      <c r="DE4" s="544">
        <f>payesh!DF5</f>
        <v>0</v>
      </c>
      <c r="DF4" s="544">
        <f>payesh!DG5</f>
        <v>0</v>
      </c>
      <c r="DG4" s="544">
        <f>payesh!DH5</f>
        <v>0</v>
      </c>
      <c r="DH4" s="544">
        <f>payesh!DI5</f>
        <v>0</v>
      </c>
      <c r="DI4" s="544">
        <f>payesh!DJ5</f>
        <v>0</v>
      </c>
      <c r="DJ4" s="544">
        <f>payesh!DK5</f>
        <v>0</v>
      </c>
      <c r="DK4" s="544">
        <f>payesh!DL5</f>
        <v>0</v>
      </c>
      <c r="DL4" s="544">
        <f>payesh!DM5</f>
        <v>0</v>
      </c>
      <c r="DM4" s="544">
        <f>payesh!DN5</f>
        <v>0</v>
      </c>
      <c r="DN4" s="544">
        <f>payesh!DO5</f>
        <v>0</v>
      </c>
      <c r="DO4" s="544">
        <f>payesh!DP5</f>
        <v>0</v>
      </c>
      <c r="DP4" s="544">
        <f>payesh!DQ5</f>
        <v>0</v>
      </c>
      <c r="DQ4" s="544">
        <f>payesh!DR5</f>
        <v>0</v>
      </c>
      <c r="DR4" s="544">
        <f>payesh!DS5</f>
        <v>0</v>
      </c>
      <c r="DS4" s="544">
        <f>payesh!DT5</f>
        <v>0</v>
      </c>
      <c r="DT4" s="544">
        <f>payesh!DU5</f>
        <v>0</v>
      </c>
      <c r="DU4" s="544">
        <f>payesh!DV5</f>
        <v>0</v>
      </c>
      <c r="DV4" s="544">
        <f>payesh!DW5</f>
        <v>0</v>
      </c>
      <c r="DW4" s="544">
        <f>payesh!DX5</f>
        <v>0</v>
      </c>
      <c r="DX4" s="544">
        <f>payesh!DY5</f>
        <v>0</v>
      </c>
      <c r="DY4" s="544">
        <f>payesh!DZ5</f>
        <v>0</v>
      </c>
      <c r="DZ4" s="544">
        <f>payesh!EA5</f>
        <v>0</v>
      </c>
      <c r="EA4" s="544">
        <f>payesh!EB5</f>
        <v>0</v>
      </c>
      <c r="EB4" s="544">
        <f>payesh!EC5</f>
        <v>0</v>
      </c>
      <c r="EC4" s="545">
        <f>payesh!ED5</f>
        <v>0</v>
      </c>
      <c r="ED4" s="744" t="s">
        <v>425</v>
      </c>
      <c r="EE4" s="746" t="s">
        <v>261</v>
      </c>
      <c r="EF4" s="746" t="s">
        <v>262</v>
      </c>
      <c r="EG4" s="746" t="s">
        <v>263</v>
      </c>
      <c r="EH4" s="746" t="s">
        <v>264</v>
      </c>
      <c r="EI4" s="746" t="s">
        <v>426</v>
      </c>
      <c r="EJ4" s="748" t="s">
        <v>90</v>
      </c>
      <c r="EK4" s="750" t="s">
        <v>278</v>
      </c>
      <c r="EL4" s="750" t="s">
        <v>279</v>
      </c>
      <c r="EM4" s="752" t="s">
        <v>265</v>
      </c>
    </row>
    <row r="5" spans="2:143" ht="34.5" customHeight="1" thickBot="1" x14ac:dyDescent="0.45">
      <c r="B5" s="759"/>
      <c r="C5" s="762"/>
      <c r="D5" s="546" t="str">
        <f>payesh!E6</f>
        <v>نرگس</v>
      </c>
      <c r="E5" s="547" t="str">
        <f>payesh!F6</f>
        <v>ژاله</v>
      </c>
      <c r="F5" s="547" t="str">
        <f>payesh!G6</f>
        <v>انصار</v>
      </c>
      <c r="G5" s="547" t="str">
        <f>payesh!H6</f>
        <v>مريم</v>
      </c>
      <c r="H5" s="547" t="str">
        <f>payesh!I6</f>
        <v xml:space="preserve">ياس </v>
      </c>
      <c r="I5" s="547" t="str">
        <f>payesh!J6</f>
        <v>آریا مهر شش بهره</v>
      </c>
      <c r="J5" s="547" t="str">
        <f>payesh!K6</f>
        <v>صداقت</v>
      </c>
      <c r="K5" s="547" t="str">
        <f>payesh!L6</f>
        <v>محبت</v>
      </c>
      <c r="L5" s="547" t="str">
        <f>payesh!M6</f>
        <v>دریا</v>
      </c>
      <c r="M5" s="547" t="str">
        <f>payesh!N6</f>
        <v>شقایق</v>
      </c>
      <c r="N5" s="547" t="str">
        <f>payesh!O6</f>
        <v>سوگند</v>
      </c>
      <c r="O5" s="547" t="str">
        <f>payesh!P6</f>
        <v>ياسمن</v>
      </c>
      <c r="P5" s="547" t="str">
        <f>payesh!Q6</f>
        <v>یسنا</v>
      </c>
      <c r="Q5" s="547" t="str">
        <f>payesh!R6</f>
        <v>آریامهر</v>
      </c>
      <c r="R5" s="547" t="str">
        <f>payesh!S6</f>
        <v>ثنا</v>
      </c>
      <c r="S5" s="547" t="str">
        <f>payesh!T6</f>
        <v>صداقت</v>
      </c>
      <c r="T5" s="547" t="str">
        <f>payesh!U6</f>
        <v>ریحانه</v>
      </c>
      <c r="U5" s="547">
        <f>payesh!V6</f>
        <v>0</v>
      </c>
      <c r="V5" s="547">
        <f>payesh!W6</f>
        <v>0</v>
      </c>
      <c r="W5" s="547">
        <f>payesh!X6</f>
        <v>0</v>
      </c>
      <c r="X5" s="547">
        <f>payesh!Y6</f>
        <v>0</v>
      </c>
      <c r="Y5" s="547">
        <f>payesh!Z6</f>
        <v>0</v>
      </c>
      <c r="Z5" s="547">
        <f>payesh!AA6</f>
        <v>0</v>
      </c>
      <c r="AA5" s="547">
        <f>payesh!AB6</f>
        <v>0</v>
      </c>
      <c r="AB5" s="547">
        <f>payesh!AC6</f>
        <v>0</v>
      </c>
      <c r="AC5" s="547">
        <f>payesh!AD6</f>
        <v>0</v>
      </c>
      <c r="AD5" s="547">
        <f>payesh!AE6</f>
        <v>0</v>
      </c>
      <c r="AE5" s="547">
        <f>payesh!AF6</f>
        <v>0</v>
      </c>
      <c r="AF5" s="547">
        <f>payesh!AG6</f>
        <v>0</v>
      </c>
      <c r="AG5" s="547">
        <f>payesh!AH6</f>
        <v>0</v>
      </c>
      <c r="AH5" s="547">
        <f>payesh!AI6</f>
        <v>0</v>
      </c>
      <c r="AI5" s="547">
        <f>payesh!AJ6</f>
        <v>0</v>
      </c>
      <c r="AJ5" s="547">
        <f>payesh!AK6</f>
        <v>0</v>
      </c>
      <c r="AK5" s="547">
        <f>payesh!AL6</f>
        <v>0</v>
      </c>
      <c r="AL5" s="547">
        <f>payesh!AM6</f>
        <v>0</v>
      </c>
      <c r="AM5" s="547">
        <f>payesh!AN6</f>
        <v>0</v>
      </c>
      <c r="AN5" s="547">
        <f>payesh!AO6</f>
        <v>0</v>
      </c>
      <c r="AO5" s="547">
        <f>payesh!AP6</f>
        <v>0</v>
      </c>
      <c r="AP5" s="547">
        <f>payesh!AQ6</f>
        <v>0</v>
      </c>
      <c r="AQ5" s="547">
        <f>payesh!AR6</f>
        <v>0</v>
      </c>
      <c r="AR5" s="547">
        <f>payesh!AS6</f>
        <v>0</v>
      </c>
      <c r="AS5" s="547">
        <f>payesh!AT6</f>
        <v>0</v>
      </c>
      <c r="AT5" s="547">
        <f>payesh!AU6</f>
        <v>0</v>
      </c>
      <c r="AU5" s="547">
        <f>payesh!AV6</f>
        <v>0</v>
      </c>
      <c r="AV5" s="547">
        <f>payesh!AW6</f>
        <v>0</v>
      </c>
      <c r="AW5" s="547">
        <f>payesh!AX6</f>
        <v>0</v>
      </c>
      <c r="AX5" s="547">
        <f>payesh!AY6</f>
        <v>0</v>
      </c>
      <c r="AY5" s="547">
        <f>payesh!AZ6</f>
        <v>0</v>
      </c>
      <c r="AZ5" s="547">
        <f>payesh!BA6</f>
        <v>0</v>
      </c>
      <c r="BA5" s="547">
        <f>payesh!BB6</f>
        <v>0</v>
      </c>
      <c r="BB5" s="547">
        <f>payesh!BC6</f>
        <v>0</v>
      </c>
      <c r="BC5" s="547">
        <f>payesh!BD6</f>
        <v>0</v>
      </c>
      <c r="BD5" s="547">
        <f>payesh!BE6</f>
        <v>0</v>
      </c>
      <c r="BE5" s="547">
        <f>payesh!BF6</f>
        <v>0</v>
      </c>
      <c r="BF5" s="547">
        <f>payesh!BG6</f>
        <v>0</v>
      </c>
      <c r="BG5" s="547">
        <f>payesh!BH6</f>
        <v>0</v>
      </c>
      <c r="BH5" s="547">
        <f>payesh!BI6</f>
        <v>0</v>
      </c>
      <c r="BI5" s="547">
        <f>payesh!BJ6</f>
        <v>0</v>
      </c>
      <c r="BJ5" s="547">
        <f>payesh!BK6</f>
        <v>0</v>
      </c>
      <c r="BK5" s="547">
        <f>payesh!BL6</f>
        <v>0</v>
      </c>
      <c r="BL5" s="547">
        <f>payesh!BM6</f>
        <v>0</v>
      </c>
      <c r="BM5" s="547">
        <f>payesh!BN6</f>
        <v>0</v>
      </c>
      <c r="BN5" s="547">
        <f>payesh!BO6</f>
        <v>0</v>
      </c>
      <c r="BO5" s="547">
        <f>payesh!BP6</f>
        <v>0</v>
      </c>
      <c r="BP5" s="547">
        <f>payesh!BQ6</f>
        <v>0</v>
      </c>
      <c r="BQ5" s="547">
        <f>payesh!BR6</f>
        <v>0</v>
      </c>
      <c r="BR5" s="547">
        <f>payesh!BS6</f>
        <v>0</v>
      </c>
      <c r="BS5" s="547">
        <f>payesh!BT6</f>
        <v>0</v>
      </c>
      <c r="BT5" s="547">
        <f>payesh!BU6</f>
        <v>0</v>
      </c>
      <c r="BU5" s="547">
        <f>payesh!BV6</f>
        <v>0</v>
      </c>
      <c r="BV5" s="547">
        <f>payesh!BW6</f>
        <v>0</v>
      </c>
      <c r="BW5" s="547">
        <f>payesh!BX6</f>
        <v>0</v>
      </c>
      <c r="BX5" s="547">
        <f>payesh!BY6</f>
        <v>0</v>
      </c>
      <c r="BY5" s="547">
        <f>payesh!BZ6</f>
        <v>0</v>
      </c>
      <c r="BZ5" s="547">
        <f>payesh!CA6</f>
        <v>0</v>
      </c>
      <c r="CA5" s="547">
        <f>payesh!CB6</f>
        <v>0</v>
      </c>
      <c r="CB5" s="547">
        <f>payesh!CC6</f>
        <v>0</v>
      </c>
      <c r="CC5" s="547">
        <f>payesh!CD6</f>
        <v>0</v>
      </c>
      <c r="CD5" s="547">
        <f>payesh!CE6</f>
        <v>0</v>
      </c>
      <c r="CE5" s="547">
        <f>payesh!CF6</f>
        <v>0</v>
      </c>
      <c r="CF5" s="547">
        <f>payesh!CG6</f>
        <v>0</v>
      </c>
      <c r="CG5" s="547">
        <f>payesh!CH6</f>
        <v>0</v>
      </c>
      <c r="CH5" s="547">
        <f>payesh!CI6</f>
        <v>0</v>
      </c>
      <c r="CI5" s="547">
        <f>payesh!CJ6</f>
        <v>0</v>
      </c>
      <c r="CJ5" s="547">
        <f>payesh!CK6</f>
        <v>0</v>
      </c>
      <c r="CK5" s="547">
        <f>payesh!CL6</f>
        <v>0</v>
      </c>
      <c r="CL5" s="547">
        <f>payesh!CM6</f>
        <v>0</v>
      </c>
      <c r="CM5" s="547">
        <f>payesh!CN6</f>
        <v>0</v>
      </c>
      <c r="CN5" s="547">
        <f>payesh!CO6</f>
        <v>0</v>
      </c>
      <c r="CO5" s="547">
        <f>payesh!CP6</f>
        <v>0</v>
      </c>
      <c r="CP5" s="547">
        <f>payesh!CQ6</f>
        <v>0</v>
      </c>
      <c r="CQ5" s="547">
        <f>payesh!CR6</f>
        <v>0</v>
      </c>
      <c r="CR5" s="547">
        <f>payesh!CS6</f>
        <v>0</v>
      </c>
      <c r="CS5" s="547">
        <f>payesh!CT6</f>
        <v>0</v>
      </c>
      <c r="CT5" s="547">
        <f>payesh!CU6</f>
        <v>0</v>
      </c>
      <c r="CU5" s="547">
        <f>payesh!CV6</f>
        <v>0</v>
      </c>
      <c r="CV5" s="547">
        <f>payesh!CW6</f>
        <v>0</v>
      </c>
      <c r="CW5" s="547">
        <f>payesh!CX6</f>
        <v>0</v>
      </c>
      <c r="CX5" s="547">
        <f>payesh!CY6</f>
        <v>0</v>
      </c>
      <c r="CY5" s="547">
        <f>payesh!CZ6</f>
        <v>0</v>
      </c>
      <c r="CZ5" s="547">
        <f>payesh!DA6</f>
        <v>0</v>
      </c>
      <c r="DA5" s="547">
        <f>payesh!DB6</f>
        <v>0</v>
      </c>
      <c r="DB5" s="547">
        <f>payesh!DC6</f>
        <v>0</v>
      </c>
      <c r="DC5" s="547">
        <f>payesh!DD6</f>
        <v>0</v>
      </c>
      <c r="DD5" s="547">
        <f>payesh!DE6</f>
        <v>0</v>
      </c>
      <c r="DE5" s="547">
        <f>payesh!DF6</f>
        <v>0</v>
      </c>
      <c r="DF5" s="547">
        <f>payesh!DG6</f>
        <v>0</v>
      </c>
      <c r="DG5" s="547">
        <f>payesh!DH6</f>
        <v>0</v>
      </c>
      <c r="DH5" s="547">
        <f>payesh!DI6</f>
        <v>0</v>
      </c>
      <c r="DI5" s="547">
        <f>payesh!DJ6</f>
        <v>0</v>
      </c>
      <c r="DJ5" s="547">
        <f>payesh!DK6</f>
        <v>0</v>
      </c>
      <c r="DK5" s="547">
        <f>payesh!DL6</f>
        <v>0</v>
      </c>
      <c r="DL5" s="547">
        <f>payesh!DM6</f>
        <v>0</v>
      </c>
      <c r="DM5" s="547">
        <f>payesh!DN6</f>
        <v>0</v>
      </c>
      <c r="DN5" s="547">
        <f>payesh!DO6</f>
        <v>0</v>
      </c>
      <c r="DO5" s="547">
        <f>payesh!DP6</f>
        <v>0</v>
      </c>
      <c r="DP5" s="547">
        <f>payesh!DQ6</f>
        <v>0</v>
      </c>
      <c r="DQ5" s="547">
        <f>payesh!DR6</f>
        <v>0</v>
      </c>
      <c r="DR5" s="547">
        <f>payesh!DS6</f>
        <v>0</v>
      </c>
      <c r="DS5" s="547">
        <f>payesh!DT6</f>
        <v>0</v>
      </c>
      <c r="DT5" s="547">
        <f>payesh!DU6</f>
        <v>0</v>
      </c>
      <c r="DU5" s="547">
        <f>payesh!DV6</f>
        <v>0</v>
      </c>
      <c r="DV5" s="547">
        <f>payesh!DW6</f>
        <v>0</v>
      </c>
      <c r="DW5" s="547">
        <f>payesh!DX6</f>
        <v>0</v>
      </c>
      <c r="DX5" s="547">
        <f>payesh!DY6</f>
        <v>0</v>
      </c>
      <c r="DY5" s="547">
        <f>payesh!DZ6</f>
        <v>0</v>
      </c>
      <c r="DZ5" s="547">
        <f>payesh!EA6</f>
        <v>0</v>
      </c>
      <c r="EA5" s="547">
        <f>payesh!EB6</f>
        <v>0</v>
      </c>
      <c r="EB5" s="547">
        <f>payesh!EC6</f>
        <v>0</v>
      </c>
      <c r="EC5" s="548">
        <f>payesh!ED6</f>
        <v>0</v>
      </c>
      <c r="ED5" s="745"/>
      <c r="EE5" s="747"/>
      <c r="EF5" s="747"/>
      <c r="EG5" s="747"/>
      <c r="EH5" s="747"/>
      <c r="EI5" s="747"/>
      <c r="EJ5" s="749"/>
      <c r="EK5" s="751"/>
      <c r="EL5" s="751"/>
      <c r="EM5" s="753"/>
    </row>
    <row r="6" spans="2:143" ht="42.75" x14ac:dyDescent="0.4">
      <c r="B6" s="490">
        <v>1</v>
      </c>
      <c r="C6" s="491" t="s">
        <v>266</v>
      </c>
      <c r="D6" s="492">
        <f>payesh!E147</f>
        <v>0</v>
      </c>
      <c r="E6" s="493">
        <f>payesh!F147</f>
        <v>0</v>
      </c>
      <c r="F6" s="493">
        <f>payesh!G147</f>
        <v>0</v>
      </c>
      <c r="G6" s="493">
        <f>payesh!H147</f>
        <v>0</v>
      </c>
      <c r="H6" s="493">
        <f>payesh!I147</f>
        <v>0</v>
      </c>
      <c r="I6" s="493">
        <f>payesh!J147</f>
        <v>0</v>
      </c>
      <c r="J6" s="493">
        <f>payesh!K147</f>
        <v>0</v>
      </c>
      <c r="K6" s="493">
        <f>payesh!L147</f>
        <v>0</v>
      </c>
      <c r="L6" s="493">
        <f>payesh!M147</f>
        <v>0</v>
      </c>
      <c r="M6" s="493">
        <f>payesh!N147</f>
        <v>0</v>
      </c>
      <c r="N6" s="493">
        <f>payesh!O147</f>
        <v>0</v>
      </c>
      <c r="O6" s="493">
        <f>payesh!P147</f>
        <v>0</v>
      </c>
      <c r="P6" s="493">
        <f>payesh!Q147</f>
        <v>0</v>
      </c>
      <c r="Q6" s="493">
        <f>payesh!R147</f>
        <v>0</v>
      </c>
      <c r="R6" s="493">
        <f>payesh!S147</f>
        <v>0</v>
      </c>
      <c r="S6" s="493">
        <f>payesh!T147</f>
        <v>0</v>
      </c>
      <c r="T6" s="493">
        <f>payesh!U147</f>
        <v>0</v>
      </c>
      <c r="U6" s="493">
        <f>payesh!V147</f>
        <v>0</v>
      </c>
      <c r="V6" s="493">
        <f>payesh!W147</f>
        <v>0</v>
      </c>
      <c r="W6" s="493">
        <f>payesh!X147</f>
        <v>0</v>
      </c>
      <c r="X6" s="493">
        <f>payesh!Y147</f>
        <v>0</v>
      </c>
      <c r="Y6" s="493">
        <f>payesh!Z147</f>
        <v>0</v>
      </c>
      <c r="Z6" s="493">
        <f>payesh!AA147</f>
        <v>0</v>
      </c>
      <c r="AA6" s="493">
        <f>payesh!AB147</f>
        <v>0</v>
      </c>
      <c r="AB6" s="493">
        <f>payesh!AC147</f>
        <v>0</v>
      </c>
      <c r="AC6" s="493">
        <f>payesh!AD147</f>
        <v>0</v>
      </c>
      <c r="AD6" s="493">
        <f>payesh!AE147</f>
        <v>0</v>
      </c>
      <c r="AE6" s="493">
        <f>payesh!AF147</f>
        <v>0</v>
      </c>
      <c r="AF6" s="493">
        <f>payesh!AG147</f>
        <v>0</v>
      </c>
      <c r="AG6" s="493">
        <f>payesh!AH147</f>
        <v>0</v>
      </c>
      <c r="AH6" s="493">
        <f>payesh!AI147</f>
        <v>0</v>
      </c>
      <c r="AI6" s="493">
        <f>payesh!AJ147</f>
        <v>0</v>
      </c>
      <c r="AJ6" s="493">
        <f>payesh!AK147</f>
        <v>0</v>
      </c>
      <c r="AK6" s="493">
        <f>payesh!AL147</f>
        <v>0</v>
      </c>
      <c r="AL6" s="493">
        <f>payesh!AM147</f>
        <v>0</v>
      </c>
      <c r="AM6" s="493">
        <f>payesh!AN147</f>
        <v>0</v>
      </c>
      <c r="AN6" s="493">
        <f>payesh!AO147</f>
        <v>0</v>
      </c>
      <c r="AO6" s="493">
        <f>payesh!AP147</f>
        <v>0</v>
      </c>
      <c r="AP6" s="493">
        <f>payesh!AQ147</f>
        <v>0</v>
      </c>
      <c r="AQ6" s="493">
        <f>payesh!AR147</f>
        <v>0</v>
      </c>
      <c r="AR6" s="493">
        <f>payesh!AS147</f>
        <v>0</v>
      </c>
      <c r="AS6" s="493">
        <f>payesh!AT147</f>
        <v>0</v>
      </c>
      <c r="AT6" s="493">
        <f>payesh!AU147</f>
        <v>0</v>
      </c>
      <c r="AU6" s="493">
        <f>payesh!AV147</f>
        <v>0</v>
      </c>
      <c r="AV6" s="493">
        <f>payesh!AW147</f>
        <v>0</v>
      </c>
      <c r="AW6" s="493">
        <f>payesh!AX147</f>
        <v>0</v>
      </c>
      <c r="AX6" s="493">
        <f>payesh!AY147</f>
        <v>0</v>
      </c>
      <c r="AY6" s="493">
        <f>payesh!AZ147</f>
        <v>0</v>
      </c>
      <c r="AZ6" s="493">
        <f>payesh!BA147</f>
        <v>0</v>
      </c>
      <c r="BA6" s="493">
        <f>payesh!BB147</f>
        <v>0</v>
      </c>
      <c r="BB6" s="493">
        <f>payesh!BC147</f>
        <v>0</v>
      </c>
      <c r="BC6" s="493">
        <f>payesh!BD147</f>
        <v>0</v>
      </c>
      <c r="BD6" s="493">
        <f>payesh!BE147</f>
        <v>0</v>
      </c>
      <c r="BE6" s="493">
        <f>payesh!BF147</f>
        <v>0</v>
      </c>
      <c r="BF6" s="493">
        <f>payesh!BG147</f>
        <v>0</v>
      </c>
      <c r="BG6" s="493">
        <f>payesh!BH147</f>
        <v>0</v>
      </c>
      <c r="BH6" s="493">
        <f>payesh!BI147</f>
        <v>0</v>
      </c>
      <c r="BI6" s="493">
        <f>payesh!BJ147</f>
        <v>0</v>
      </c>
      <c r="BJ6" s="493">
        <f>payesh!BK147</f>
        <v>0</v>
      </c>
      <c r="BK6" s="493">
        <f>payesh!BL147</f>
        <v>0</v>
      </c>
      <c r="BL6" s="493">
        <f>payesh!BM147</f>
        <v>0</v>
      </c>
      <c r="BM6" s="493">
        <f>payesh!BN147</f>
        <v>0</v>
      </c>
      <c r="BN6" s="493">
        <f>payesh!BO147</f>
        <v>0</v>
      </c>
      <c r="BO6" s="493">
        <f>payesh!BP147</f>
        <v>0</v>
      </c>
      <c r="BP6" s="493">
        <f>payesh!BQ147</f>
        <v>0</v>
      </c>
      <c r="BQ6" s="493">
        <f>payesh!BR147</f>
        <v>0</v>
      </c>
      <c r="BR6" s="493">
        <f>payesh!BS147</f>
        <v>0</v>
      </c>
      <c r="BS6" s="493">
        <f>payesh!BT147</f>
        <v>0</v>
      </c>
      <c r="BT6" s="493">
        <f>payesh!BU147</f>
        <v>0</v>
      </c>
      <c r="BU6" s="493">
        <f>payesh!BV147</f>
        <v>0</v>
      </c>
      <c r="BV6" s="493">
        <f>payesh!BW147</f>
        <v>0</v>
      </c>
      <c r="BW6" s="493">
        <f>payesh!BX147</f>
        <v>0</v>
      </c>
      <c r="BX6" s="493">
        <f>payesh!BY147</f>
        <v>0</v>
      </c>
      <c r="BY6" s="493">
        <f>payesh!BZ147</f>
        <v>0</v>
      </c>
      <c r="BZ6" s="493">
        <f>payesh!CA147</f>
        <v>0</v>
      </c>
      <c r="CA6" s="493">
        <f>payesh!CB147</f>
        <v>0</v>
      </c>
      <c r="CB6" s="493">
        <f>payesh!CC147</f>
        <v>0</v>
      </c>
      <c r="CC6" s="493">
        <f>payesh!CD147</f>
        <v>0</v>
      </c>
      <c r="CD6" s="493">
        <f>payesh!CE147</f>
        <v>0</v>
      </c>
      <c r="CE6" s="493">
        <f>payesh!CF147</f>
        <v>0</v>
      </c>
      <c r="CF6" s="493">
        <f>payesh!CG147</f>
        <v>0</v>
      </c>
      <c r="CG6" s="493">
        <f>payesh!CH147</f>
        <v>0</v>
      </c>
      <c r="CH6" s="493">
        <f>payesh!CI147</f>
        <v>0</v>
      </c>
      <c r="CI6" s="493">
        <f>payesh!CJ147</f>
        <v>0</v>
      </c>
      <c r="CJ6" s="493">
        <f>payesh!CK147</f>
        <v>0</v>
      </c>
      <c r="CK6" s="493">
        <f>payesh!CL147</f>
        <v>0</v>
      </c>
      <c r="CL6" s="493">
        <f>payesh!CM147</f>
        <v>0</v>
      </c>
      <c r="CM6" s="493">
        <f>payesh!CN147</f>
        <v>0</v>
      </c>
      <c r="CN6" s="493">
        <f>payesh!CO147</f>
        <v>0</v>
      </c>
      <c r="CO6" s="493">
        <f>payesh!CP147</f>
        <v>0</v>
      </c>
      <c r="CP6" s="493">
        <f>payesh!CQ147</f>
        <v>0</v>
      </c>
      <c r="CQ6" s="493">
        <f>payesh!CR147</f>
        <v>0</v>
      </c>
      <c r="CR6" s="493">
        <f>payesh!CS147</f>
        <v>0</v>
      </c>
      <c r="CS6" s="493">
        <f>payesh!CT147</f>
        <v>0</v>
      </c>
      <c r="CT6" s="493">
        <f>payesh!CU147</f>
        <v>0</v>
      </c>
      <c r="CU6" s="493">
        <f>payesh!CV147</f>
        <v>0</v>
      </c>
      <c r="CV6" s="493">
        <f>payesh!CW147</f>
        <v>0</v>
      </c>
      <c r="CW6" s="493">
        <f>payesh!CX147</f>
        <v>0</v>
      </c>
      <c r="CX6" s="493">
        <f>payesh!CY147</f>
        <v>0</v>
      </c>
      <c r="CY6" s="493">
        <f>payesh!CZ147</f>
        <v>0</v>
      </c>
      <c r="CZ6" s="493">
        <f>payesh!DA147</f>
        <v>0</v>
      </c>
      <c r="DA6" s="493">
        <f>payesh!DB147</f>
        <v>0</v>
      </c>
      <c r="DB6" s="493">
        <f>payesh!DC147</f>
        <v>0</v>
      </c>
      <c r="DC6" s="493">
        <f>payesh!DD147</f>
        <v>0</v>
      </c>
      <c r="DD6" s="493">
        <f>payesh!DE147</f>
        <v>0</v>
      </c>
      <c r="DE6" s="493">
        <f>payesh!DF147</f>
        <v>0</v>
      </c>
      <c r="DF6" s="493">
        <f>payesh!DG147</f>
        <v>0</v>
      </c>
      <c r="DG6" s="493">
        <f>payesh!DH147</f>
        <v>0</v>
      </c>
      <c r="DH6" s="493">
        <f>payesh!DI147</f>
        <v>0</v>
      </c>
      <c r="DI6" s="493">
        <f>payesh!DJ147</f>
        <v>0</v>
      </c>
      <c r="DJ6" s="493">
        <f>payesh!DK147</f>
        <v>0</v>
      </c>
      <c r="DK6" s="493">
        <f>payesh!DL147</f>
        <v>0</v>
      </c>
      <c r="DL6" s="493">
        <f>payesh!DM147</f>
        <v>0</v>
      </c>
      <c r="DM6" s="493">
        <f>payesh!DN147</f>
        <v>0</v>
      </c>
      <c r="DN6" s="493">
        <f>payesh!DO147</f>
        <v>0</v>
      </c>
      <c r="DO6" s="493">
        <f>payesh!DP147</f>
        <v>0</v>
      </c>
      <c r="DP6" s="493">
        <f>payesh!DQ147</f>
        <v>0</v>
      </c>
      <c r="DQ6" s="493">
        <f>payesh!DR147</f>
        <v>0</v>
      </c>
      <c r="DR6" s="493">
        <f>payesh!DS147</f>
        <v>0</v>
      </c>
      <c r="DS6" s="493">
        <f>payesh!DT147</f>
        <v>0</v>
      </c>
      <c r="DT6" s="493">
        <f>payesh!DU147</f>
        <v>0</v>
      </c>
      <c r="DU6" s="493">
        <f>payesh!DV147</f>
        <v>0</v>
      </c>
      <c r="DV6" s="493">
        <f>payesh!DW147</f>
        <v>0</v>
      </c>
      <c r="DW6" s="493">
        <f>payesh!DX147</f>
        <v>0</v>
      </c>
      <c r="DX6" s="493">
        <f>payesh!DY147</f>
        <v>0</v>
      </c>
      <c r="DY6" s="493">
        <f>payesh!DZ147</f>
        <v>0</v>
      </c>
      <c r="DZ6" s="493">
        <f>payesh!EA147</f>
        <v>0</v>
      </c>
      <c r="EA6" s="493">
        <f>payesh!EB147</f>
        <v>0</v>
      </c>
      <c r="EB6" s="493">
        <f>payesh!EC147</f>
        <v>0</v>
      </c>
      <c r="EC6" s="494">
        <f>payesh!ED147</f>
        <v>0</v>
      </c>
      <c r="ED6" s="524">
        <f>COUNTIF(D6:EC6,"ب7")</f>
        <v>0</v>
      </c>
      <c r="EE6" s="495">
        <f>Pardakhti!O6</f>
        <v>0</v>
      </c>
      <c r="EF6" s="496">
        <f>Pardakhti!P6</f>
        <v>0</v>
      </c>
      <c r="EG6" s="496">
        <f>Pardakhti!Q6</f>
        <v>0</v>
      </c>
      <c r="EH6" s="522">
        <f>Pardakhti!R6</f>
        <v>0</v>
      </c>
      <c r="EI6" s="531">
        <f>SUM(EE6:EH6)</f>
        <v>0</v>
      </c>
      <c r="EJ6" s="537">
        <f>COUNTIF(J6:EC6,"ب7")</f>
        <v>0</v>
      </c>
      <c r="EK6" s="497">
        <f>Pardakhti!Z6</f>
        <v>0</v>
      </c>
      <c r="EL6" s="498">
        <f>Pardakhti!AA6</f>
        <v>0</v>
      </c>
      <c r="EM6" s="520">
        <f>SUM(EK6:EL6)</f>
        <v>0</v>
      </c>
    </row>
    <row r="7" spans="2:143" ht="57" x14ac:dyDescent="0.4">
      <c r="B7" s="499">
        <v>2</v>
      </c>
      <c r="C7" s="500" t="s">
        <v>268</v>
      </c>
      <c r="D7" s="501">
        <f>payesh!E148</f>
        <v>0</v>
      </c>
      <c r="E7" s="502">
        <f>payesh!F148</f>
        <v>0</v>
      </c>
      <c r="F7" s="502">
        <f>payesh!G148</f>
        <v>0</v>
      </c>
      <c r="G7" s="502">
        <f>payesh!H148</f>
        <v>0</v>
      </c>
      <c r="H7" s="502">
        <f>payesh!I148</f>
        <v>0</v>
      </c>
      <c r="I7" s="502">
        <f>payesh!J148</f>
        <v>0</v>
      </c>
      <c r="J7" s="502">
        <f>payesh!K148</f>
        <v>0</v>
      </c>
      <c r="K7" s="502">
        <f>payesh!L148</f>
        <v>0</v>
      </c>
      <c r="L7" s="502">
        <f>payesh!M148</f>
        <v>0</v>
      </c>
      <c r="M7" s="502">
        <f>payesh!N148</f>
        <v>0</v>
      </c>
      <c r="N7" s="502">
        <f>payesh!O148</f>
        <v>0</v>
      </c>
      <c r="O7" s="502">
        <f>payesh!P148</f>
        <v>0</v>
      </c>
      <c r="P7" s="502">
        <f>payesh!Q148</f>
        <v>0</v>
      </c>
      <c r="Q7" s="502">
        <f>payesh!R148</f>
        <v>0</v>
      </c>
      <c r="R7" s="502">
        <f>payesh!S148</f>
        <v>0</v>
      </c>
      <c r="S7" s="502">
        <f>payesh!T148</f>
        <v>0</v>
      </c>
      <c r="T7" s="502">
        <f>payesh!U148</f>
        <v>0</v>
      </c>
      <c r="U7" s="502">
        <f>payesh!V148</f>
        <v>0</v>
      </c>
      <c r="V7" s="502">
        <f>payesh!W148</f>
        <v>0</v>
      </c>
      <c r="W7" s="502">
        <f>payesh!X148</f>
        <v>0</v>
      </c>
      <c r="X7" s="502">
        <f>payesh!Y148</f>
        <v>0</v>
      </c>
      <c r="Y7" s="502">
        <f>payesh!Z148</f>
        <v>0</v>
      </c>
      <c r="Z7" s="502">
        <f>payesh!AA148</f>
        <v>0</v>
      </c>
      <c r="AA7" s="502">
        <f>payesh!AB148</f>
        <v>0</v>
      </c>
      <c r="AB7" s="502">
        <f>payesh!AC148</f>
        <v>0</v>
      </c>
      <c r="AC7" s="502">
        <f>payesh!AD148</f>
        <v>0</v>
      </c>
      <c r="AD7" s="502">
        <f>payesh!AE148</f>
        <v>0</v>
      </c>
      <c r="AE7" s="502">
        <f>payesh!AF148</f>
        <v>0</v>
      </c>
      <c r="AF7" s="502">
        <f>payesh!AG148</f>
        <v>0</v>
      </c>
      <c r="AG7" s="502">
        <f>payesh!AH148</f>
        <v>0</v>
      </c>
      <c r="AH7" s="502">
        <f>payesh!AI148</f>
        <v>0</v>
      </c>
      <c r="AI7" s="502">
        <f>payesh!AJ148</f>
        <v>0</v>
      </c>
      <c r="AJ7" s="502">
        <f>payesh!AK148</f>
        <v>0</v>
      </c>
      <c r="AK7" s="502">
        <f>payesh!AL148</f>
        <v>0</v>
      </c>
      <c r="AL7" s="502">
        <f>payesh!AM148</f>
        <v>0</v>
      </c>
      <c r="AM7" s="502">
        <f>payesh!AN148</f>
        <v>0</v>
      </c>
      <c r="AN7" s="502">
        <f>payesh!AO148</f>
        <v>0</v>
      </c>
      <c r="AO7" s="502">
        <f>payesh!AP148</f>
        <v>0</v>
      </c>
      <c r="AP7" s="502">
        <f>payesh!AQ148</f>
        <v>0</v>
      </c>
      <c r="AQ7" s="502">
        <f>payesh!AR148</f>
        <v>0</v>
      </c>
      <c r="AR7" s="502">
        <f>payesh!AS148</f>
        <v>0</v>
      </c>
      <c r="AS7" s="502">
        <f>payesh!AT148</f>
        <v>0</v>
      </c>
      <c r="AT7" s="502">
        <f>payesh!AU148</f>
        <v>0</v>
      </c>
      <c r="AU7" s="502">
        <f>payesh!AV148</f>
        <v>0</v>
      </c>
      <c r="AV7" s="502">
        <f>payesh!AW148</f>
        <v>0</v>
      </c>
      <c r="AW7" s="502">
        <f>payesh!AX148</f>
        <v>0</v>
      </c>
      <c r="AX7" s="502">
        <f>payesh!AY148</f>
        <v>0</v>
      </c>
      <c r="AY7" s="502">
        <f>payesh!AZ148</f>
        <v>0</v>
      </c>
      <c r="AZ7" s="502">
        <f>payesh!BA148</f>
        <v>0</v>
      </c>
      <c r="BA7" s="502">
        <f>payesh!BB148</f>
        <v>0</v>
      </c>
      <c r="BB7" s="502">
        <f>payesh!BC148</f>
        <v>0</v>
      </c>
      <c r="BC7" s="502">
        <f>payesh!BD148</f>
        <v>0</v>
      </c>
      <c r="BD7" s="502">
        <f>payesh!BE148</f>
        <v>0</v>
      </c>
      <c r="BE7" s="502">
        <f>payesh!BF148</f>
        <v>0</v>
      </c>
      <c r="BF7" s="502">
        <f>payesh!BG148</f>
        <v>0</v>
      </c>
      <c r="BG7" s="502">
        <f>payesh!BH148</f>
        <v>0</v>
      </c>
      <c r="BH7" s="502">
        <f>payesh!BI148</f>
        <v>0</v>
      </c>
      <c r="BI7" s="502">
        <f>payesh!BJ148</f>
        <v>0</v>
      </c>
      <c r="BJ7" s="502">
        <f>payesh!BK148</f>
        <v>0</v>
      </c>
      <c r="BK7" s="502">
        <f>payesh!BL148</f>
        <v>0</v>
      </c>
      <c r="BL7" s="502">
        <f>payesh!BM148</f>
        <v>0</v>
      </c>
      <c r="BM7" s="502">
        <f>payesh!BN148</f>
        <v>0</v>
      </c>
      <c r="BN7" s="502">
        <f>payesh!BO148</f>
        <v>0</v>
      </c>
      <c r="BO7" s="502">
        <f>payesh!BP148</f>
        <v>0</v>
      </c>
      <c r="BP7" s="502">
        <f>payesh!BQ148</f>
        <v>0</v>
      </c>
      <c r="BQ7" s="502">
        <f>payesh!BR148</f>
        <v>0</v>
      </c>
      <c r="BR7" s="502">
        <f>payesh!BS148</f>
        <v>0</v>
      </c>
      <c r="BS7" s="502">
        <f>payesh!BT148</f>
        <v>0</v>
      </c>
      <c r="BT7" s="502">
        <f>payesh!BU148</f>
        <v>0</v>
      </c>
      <c r="BU7" s="502">
        <f>payesh!BV148</f>
        <v>0</v>
      </c>
      <c r="BV7" s="502">
        <f>payesh!BW148</f>
        <v>0</v>
      </c>
      <c r="BW7" s="502">
        <f>payesh!BX148</f>
        <v>0</v>
      </c>
      <c r="BX7" s="502">
        <f>payesh!BY148</f>
        <v>0</v>
      </c>
      <c r="BY7" s="502">
        <f>payesh!BZ148</f>
        <v>0</v>
      </c>
      <c r="BZ7" s="502">
        <f>payesh!CA148</f>
        <v>0</v>
      </c>
      <c r="CA7" s="502">
        <f>payesh!CB148</f>
        <v>0</v>
      </c>
      <c r="CB7" s="502">
        <f>payesh!CC148</f>
        <v>0</v>
      </c>
      <c r="CC7" s="502">
        <f>payesh!CD148</f>
        <v>0</v>
      </c>
      <c r="CD7" s="502">
        <f>payesh!CE148</f>
        <v>0</v>
      </c>
      <c r="CE7" s="502">
        <f>payesh!CF148</f>
        <v>0</v>
      </c>
      <c r="CF7" s="502">
        <f>payesh!CG148</f>
        <v>0</v>
      </c>
      <c r="CG7" s="502">
        <f>payesh!CH148</f>
        <v>0</v>
      </c>
      <c r="CH7" s="502">
        <f>payesh!CI148</f>
        <v>0</v>
      </c>
      <c r="CI7" s="502">
        <f>payesh!CJ148</f>
        <v>0</v>
      </c>
      <c r="CJ7" s="502">
        <f>payesh!CK148</f>
        <v>0</v>
      </c>
      <c r="CK7" s="502">
        <f>payesh!CL148</f>
        <v>0</v>
      </c>
      <c r="CL7" s="502">
        <f>payesh!CM148</f>
        <v>0</v>
      </c>
      <c r="CM7" s="502">
        <f>payesh!CN148</f>
        <v>0</v>
      </c>
      <c r="CN7" s="502">
        <f>payesh!CO148</f>
        <v>0</v>
      </c>
      <c r="CO7" s="502">
        <f>payesh!CP148</f>
        <v>0</v>
      </c>
      <c r="CP7" s="502">
        <f>payesh!CQ148</f>
        <v>0</v>
      </c>
      <c r="CQ7" s="502">
        <f>payesh!CR148</f>
        <v>0</v>
      </c>
      <c r="CR7" s="502">
        <f>payesh!CS148</f>
        <v>0</v>
      </c>
      <c r="CS7" s="502">
        <f>payesh!CT148</f>
        <v>0</v>
      </c>
      <c r="CT7" s="502">
        <f>payesh!CU148</f>
        <v>0</v>
      </c>
      <c r="CU7" s="502">
        <f>payesh!CV148</f>
        <v>0</v>
      </c>
      <c r="CV7" s="502">
        <f>payesh!CW148</f>
        <v>0</v>
      </c>
      <c r="CW7" s="502">
        <f>payesh!CX148</f>
        <v>0</v>
      </c>
      <c r="CX7" s="502">
        <f>payesh!CY148</f>
        <v>0</v>
      </c>
      <c r="CY7" s="502">
        <f>payesh!CZ148</f>
        <v>0</v>
      </c>
      <c r="CZ7" s="502">
        <f>payesh!DA148</f>
        <v>0</v>
      </c>
      <c r="DA7" s="502">
        <f>payesh!DB148</f>
        <v>0</v>
      </c>
      <c r="DB7" s="502">
        <f>payesh!DC148</f>
        <v>0</v>
      </c>
      <c r="DC7" s="502">
        <f>payesh!DD148</f>
        <v>0</v>
      </c>
      <c r="DD7" s="502">
        <f>payesh!DE148</f>
        <v>0</v>
      </c>
      <c r="DE7" s="502">
        <f>payesh!DF148</f>
        <v>0</v>
      </c>
      <c r="DF7" s="502">
        <f>payesh!DG148</f>
        <v>0</v>
      </c>
      <c r="DG7" s="502">
        <f>payesh!DH148</f>
        <v>0</v>
      </c>
      <c r="DH7" s="502">
        <f>payesh!DI148</f>
        <v>0</v>
      </c>
      <c r="DI7" s="502">
        <f>payesh!DJ148</f>
        <v>0</v>
      </c>
      <c r="DJ7" s="502">
        <f>payesh!DK148</f>
        <v>0</v>
      </c>
      <c r="DK7" s="502">
        <f>payesh!DL148</f>
        <v>0</v>
      </c>
      <c r="DL7" s="502">
        <f>payesh!DM148</f>
        <v>0</v>
      </c>
      <c r="DM7" s="502">
        <f>payesh!DN148</f>
        <v>0</v>
      </c>
      <c r="DN7" s="502">
        <f>payesh!DO148</f>
        <v>0</v>
      </c>
      <c r="DO7" s="502">
        <f>payesh!DP148</f>
        <v>0</v>
      </c>
      <c r="DP7" s="502">
        <f>payesh!DQ148</f>
        <v>0</v>
      </c>
      <c r="DQ7" s="502">
        <f>payesh!DR148</f>
        <v>0</v>
      </c>
      <c r="DR7" s="502">
        <f>payesh!DS148</f>
        <v>0</v>
      </c>
      <c r="DS7" s="502">
        <f>payesh!DT148</f>
        <v>0</v>
      </c>
      <c r="DT7" s="502">
        <f>payesh!DU148</f>
        <v>0</v>
      </c>
      <c r="DU7" s="502">
        <f>payesh!DV148</f>
        <v>0</v>
      </c>
      <c r="DV7" s="502">
        <f>payesh!DW148</f>
        <v>0</v>
      </c>
      <c r="DW7" s="502">
        <f>payesh!DX148</f>
        <v>0</v>
      </c>
      <c r="DX7" s="502">
        <f>payesh!DY148</f>
        <v>0</v>
      </c>
      <c r="DY7" s="502">
        <f>payesh!DZ148</f>
        <v>0</v>
      </c>
      <c r="DZ7" s="502">
        <f>payesh!EA148</f>
        <v>0</v>
      </c>
      <c r="EA7" s="502">
        <f>payesh!EB148</f>
        <v>0</v>
      </c>
      <c r="EB7" s="502">
        <f>payesh!EC148</f>
        <v>0</v>
      </c>
      <c r="EC7" s="503">
        <f>payesh!ED148</f>
        <v>0</v>
      </c>
      <c r="ED7" s="525">
        <f>COUNTIF(D7:EC7,"پ9")</f>
        <v>0</v>
      </c>
      <c r="EE7" s="504">
        <f>Pardakhti!O7</f>
        <v>0</v>
      </c>
      <c r="EF7" s="505">
        <f>Pardakhti!P7</f>
        <v>0</v>
      </c>
      <c r="EG7" s="505">
        <f>Pardakhti!Q7</f>
        <v>0</v>
      </c>
      <c r="EH7" s="523">
        <f>Pardakhti!R7</f>
        <v>0</v>
      </c>
      <c r="EI7" s="532">
        <f t="shared" ref="EI7:EI13" si="0">SUM(EE7:EH7)</f>
        <v>0</v>
      </c>
      <c r="EJ7" s="538">
        <f>COUNTIF(J7:EC7,"پ9")</f>
        <v>0</v>
      </c>
      <c r="EK7" s="506">
        <f>Pardakhti!Z7</f>
        <v>0</v>
      </c>
      <c r="EL7" s="507">
        <f>Pardakhti!AA7</f>
        <v>0</v>
      </c>
      <c r="EM7" s="521">
        <f t="shared" ref="EM7:EM13" si="1">SUM(EK7:EL7)</f>
        <v>0</v>
      </c>
    </row>
    <row r="8" spans="2:143" ht="57" x14ac:dyDescent="0.4">
      <c r="B8" s="499">
        <v>3</v>
      </c>
      <c r="C8" s="500" t="s">
        <v>270</v>
      </c>
      <c r="D8" s="501">
        <f>payesh!E149</f>
        <v>0</v>
      </c>
      <c r="E8" s="502">
        <f>payesh!F149</f>
        <v>0</v>
      </c>
      <c r="F8" s="502">
        <f>payesh!G149</f>
        <v>0</v>
      </c>
      <c r="G8" s="502">
        <f>payesh!H149</f>
        <v>0</v>
      </c>
      <c r="H8" s="502">
        <f>payesh!I149</f>
        <v>0</v>
      </c>
      <c r="I8" s="502">
        <f>payesh!J149</f>
        <v>0</v>
      </c>
      <c r="J8" s="502">
        <f>payesh!K149</f>
        <v>0</v>
      </c>
      <c r="K8" s="502">
        <f>payesh!L149</f>
        <v>0</v>
      </c>
      <c r="L8" s="502">
        <f>payesh!M149</f>
        <v>0</v>
      </c>
      <c r="M8" s="502">
        <f>payesh!N149</f>
        <v>0</v>
      </c>
      <c r="N8" s="502">
        <f>payesh!O149</f>
        <v>0</v>
      </c>
      <c r="O8" s="502">
        <f>payesh!P149</f>
        <v>0</v>
      </c>
      <c r="P8" s="502">
        <f>payesh!Q149</f>
        <v>0</v>
      </c>
      <c r="Q8" s="502">
        <f>payesh!R149</f>
        <v>0</v>
      </c>
      <c r="R8" s="502">
        <f>payesh!S149</f>
        <v>0</v>
      </c>
      <c r="S8" s="502">
        <f>payesh!T149</f>
        <v>0</v>
      </c>
      <c r="T8" s="502">
        <f>payesh!U149</f>
        <v>0</v>
      </c>
      <c r="U8" s="502">
        <f>payesh!V149</f>
        <v>0</v>
      </c>
      <c r="V8" s="502">
        <f>payesh!W149</f>
        <v>0</v>
      </c>
      <c r="W8" s="502">
        <f>payesh!X149</f>
        <v>0</v>
      </c>
      <c r="X8" s="502">
        <f>payesh!Y149</f>
        <v>0</v>
      </c>
      <c r="Y8" s="502">
        <f>payesh!Z149</f>
        <v>0</v>
      </c>
      <c r="Z8" s="502">
        <f>payesh!AA149</f>
        <v>0</v>
      </c>
      <c r="AA8" s="502">
        <f>payesh!AB149</f>
        <v>0</v>
      </c>
      <c r="AB8" s="502">
        <f>payesh!AC149</f>
        <v>0</v>
      </c>
      <c r="AC8" s="502">
        <f>payesh!AD149</f>
        <v>0</v>
      </c>
      <c r="AD8" s="502">
        <f>payesh!AE149</f>
        <v>0</v>
      </c>
      <c r="AE8" s="502">
        <f>payesh!AF149</f>
        <v>0</v>
      </c>
      <c r="AF8" s="502">
        <f>payesh!AG149</f>
        <v>0</v>
      </c>
      <c r="AG8" s="502">
        <f>payesh!AH149</f>
        <v>0</v>
      </c>
      <c r="AH8" s="502">
        <f>payesh!AI149</f>
        <v>0</v>
      </c>
      <c r="AI8" s="502">
        <f>payesh!AJ149</f>
        <v>0</v>
      </c>
      <c r="AJ8" s="502">
        <f>payesh!AK149</f>
        <v>0</v>
      </c>
      <c r="AK8" s="502">
        <f>payesh!AL149</f>
        <v>0</v>
      </c>
      <c r="AL8" s="502">
        <f>payesh!AM149</f>
        <v>0</v>
      </c>
      <c r="AM8" s="502">
        <f>payesh!AN149</f>
        <v>0</v>
      </c>
      <c r="AN8" s="502">
        <f>payesh!AO149</f>
        <v>0</v>
      </c>
      <c r="AO8" s="502">
        <f>payesh!AP149</f>
        <v>0</v>
      </c>
      <c r="AP8" s="502">
        <f>payesh!AQ149</f>
        <v>0</v>
      </c>
      <c r="AQ8" s="502">
        <f>payesh!AR149</f>
        <v>0</v>
      </c>
      <c r="AR8" s="502">
        <f>payesh!AS149</f>
        <v>0</v>
      </c>
      <c r="AS8" s="502">
        <f>payesh!AT149</f>
        <v>0</v>
      </c>
      <c r="AT8" s="502">
        <f>payesh!AU149</f>
        <v>0</v>
      </c>
      <c r="AU8" s="502">
        <f>payesh!AV149</f>
        <v>0</v>
      </c>
      <c r="AV8" s="502">
        <f>payesh!AW149</f>
        <v>0</v>
      </c>
      <c r="AW8" s="502">
        <f>payesh!AX149</f>
        <v>0</v>
      </c>
      <c r="AX8" s="502">
        <f>payesh!AY149</f>
        <v>0</v>
      </c>
      <c r="AY8" s="502">
        <f>payesh!AZ149</f>
        <v>0</v>
      </c>
      <c r="AZ8" s="502">
        <f>payesh!BA149</f>
        <v>0</v>
      </c>
      <c r="BA8" s="502">
        <f>payesh!BB149</f>
        <v>0</v>
      </c>
      <c r="BB8" s="502">
        <f>payesh!BC149</f>
        <v>0</v>
      </c>
      <c r="BC8" s="502">
        <f>payesh!BD149</f>
        <v>0</v>
      </c>
      <c r="BD8" s="502">
        <f>payesh!BE149</f>
        <v>0</v>
      </c>
      <c r="BE8" s="502">
        <f>payesh!BF149</f>
        <v>0</v>
      </c>
      <c r="BF8" s="502">
        <f>payesh!BG149</f>
        <v>0</v>
      </c>
      <c r="BG8" s="502">
        <f>payesh!BH149</f>
        <v>0</v>
      </c>
      <c r="BH8" s="502">
        <f>payesh!BI149</f>
        <v>0</v>
      </c>
      <c r="BI8" s="502">
        <f>payesh!BJ149</f>
        <v>0</v>
      </c>
      <c r="BJ8" s="502">
        <f>payesh!BK149</f>
        <v>0</v>
      </c>
      <c r="BK8" s="502">
        <f>payesh!BL149</f>
        <v>0</v>
      </c>
      <c r="BL8" s="502">
        <f>payesh!BM149</f>
        <v>0</v>
      </c>
      <c r="BM8" s="502">
        <f>payesh!BN149</f>
        <v>0</v>
      </c>
      <c r="BN8" s="502">
        <f>payesh!BO149</f>
        <v>0</v>
      </c>
      <c r="BO8" s="502">
        <f>payesh!BP149</f>
        <v>0</v>
      </c>
      <c r="BP8" s="502">
        <f>payesh!BQ149</f>
        <v>0</v>
      </c>
      <c r="BQ8" s="502">
        <f>payesh!BR149</f>
        <v>0</v>
      </c>
      <c r="BR8" s="502">
        <f>payesh!BS149</f>
        <v>0</v>
      </c>
      <c r="BS8" s="502">
        <f>payesh!BT149</f>
        <v>0</v>
      </c>
      <c r="BT8" s="502">
        <f>payesh!BU149</f>
        <v>0</v>
      </c>
      <c r="BU8" s="502">
        <f>payesh!BV149</f>
        <v>0</v>
      </c>
      <c r="BV8" s="502">
        <f>payesh!BW149</f>
        <v>0</v>
      </c>
      <c r="BW8" s="502">
        <f>payesh!BX149</f>
        <v>0</v>
      </c>
      <c r="BX8" s="502">
        <f>payesh!BY149</f>
        <v>0</v>
      </c>
      <c r="BY8" s="502">
        <f>payesh!BZ149</f>
        <v>0</v>
      </c>
      <c r="BZ8" s="502">
        <f>payesh!CA149</f>
        <v>0</v>
      </c>
      <c r="CA8" s="502">
        <f>payesh!CB149</f>
        <v>0</v>
      </c>
      <c r="CB8" s="502">
        <f>payesh!CC149</f>
        <v>0</v>
      </c>
      <c r="CC8" s="502">
        <f>payesh!CD149</f>
        <v>0</v>
      </c>
      <c r="CD8" s="502">
        <f>payesh!CE149</f>
        <v>0</v>
      </c>
      <c r="CE8" s="502">
        <f>payesh!CF149</f>
        <v>0</v>
      </c>
      <c r="CF8" s="502">
        <f>payesh!CG149</f>
        <v>0</v>
      </c>
      <c r="CG8" s="502">
        <f>payesh!CH149</f>
        <v>0</v>
      </c>
      <c r="CH8" s="502">
        <f>payesh!CI149</f>
        <v>0</v>
      </c>
      <c r="CI8" s="502">
        <f>payesh!CJ149</f>
        <v>0</v>
      </c>
      <c r="CJ8" s="502">
        <f>payesh!CK149</f>
        <v>0</v>
      </c>
      <c r="CK8" s="502">
        <f>payesh!CL149</f>
        <v>0</v>
      </c>
      <c r="CL8" s="502">
        <f>payesh!CM149</f>
        <v>0</v>
      </c>
      <c r="CM8" s="502">
        <f>payesh!CN149</f>
        <v>0</v>
      </c>
      <c r="CN8" s="502">
        <f>payesh!CO149</f>
        <v>0</v>
      </c>
      <c r="CO8" s="502">
        <f>payesh!CP149</f>
        <v>0</v>
      </c>
      <c r="CP8" s="502">
        <f>payesh!CQ149</f>
        <v>0</v>
      </c>
      <c r="CQ8" s="502">
        <f>payesh!CR149</f>
        <v>0</v>
      </c>
      <c r="CR8" s="502">
        <f>payesh!CS149</f>
        <v>0</v>
      </c>
      <c r="CS8" s="502">
        <f>payesh!CT149</f>
        <v>0</v>
      </c>
      <c r="CT8" s="502">
        <f>payesh!CU149</f>
        <v>0</v>
      </c>
      <c r="CU8" s="502">
        <f>payesh!CV149</f>
        <v>0</v>
      </c>
      <c r="CV8" s="502">
        <f>payesh!CW149</f>
        <v>0</v>
      </c>
      <c r="CW8" s="502">
        <f>payesh!CX149</f>
        <v>0</v>
      </c>
      <c r="CX8" s="502">
        <f>payesh!CY149</f>
        <v>0</v>
      </c>
      <c r="CY8" s="502">
        <f>payesh!CZ149</f>
        <v>0</v>
      </c>
      <c r="CZ8" s="502">
        <f>payesh!DA149</f>
        <v>0</v>
      </c>
      <c r="DA8" s="502">
        <f>payesh!DB149</f>
        <v>0</v>
      </c>
      <c r="DB8" s="502">
        <f>payesh!DC149</f>
        <v>0</v>
      </c>
      <c r="DC8" s="502">
        <f>payesh!DD149</f>
        <v>0</v>
      </c>
      <c r="DD8" s="502">
        <f>payesh!DE149</f>
        <v>0</v>
      </c>
      <c r="DE8" s="502">
        <f>payesh!DF149</f>
        <v>0</v>
      </c>
      <c r="DF8" s="502">
        <f>payesh!DG149</f>
        <v>0</v>
      </c>
      <c r="DG8" s="502">
        <f>payesh!DH149</f>
        <v>0</v>
      </c>
      <c r="DH8" s="502">
        <f>payesh!DI149</f>
        <v>0</v>
      </c>
      <c r="DI8" s="502">
        <f>payesh!DJ149</f>
        <v>0</v>
      </c>
      <c r="DJ8" s="502">
        <f>payesh!DK149</f>
        <v>0</v>
      </c>
      <c r="DK8" s="502">
        <f>payesh!DL149</f>
        <v>0</v>
      </c>
      <c r="DL8" s="502">
        <f>payesh!DM149</f>
        <v>0</v>
      </c>
      <c r="DM8" s="502">
        <f>payesh!DN149</f>
        <v>0</v>
      </c>
      <c r="DN8" s="502">
        <f>payesh!DO149</f>
        <v>0</v>
      </c>
      <c r="DO8" s="502">
        <f>payesh!DP149</f>
        <v>0</v>
      </c>
      <c r="DP8" s="502">
        <f>payesh!DQ149</f>
        <v>0</v>
      </c>
      <c r="DQ8" s="502">
        <f>payesh!DR149</f>
        <v>0</v>
      </c>
      <c r="DR8" s="502">
        <f>payesh!DS149</f>
        <v>0</v>
      </c>
      <c r="DS8" s="502">
        <f>payesh!DT149</f>
        <v>0</v>
      </c>
      <c r="DT8" s="502">
        <f>payesh!DU149</f>
        <v>0</v>
      </c>
      <c r="DU8" s="502">
        <f>payesh!DV149</f>
        <v>0</v>
      </c>
      <c r="DV8" s="502">
        <f>payesh!DW149</f>
        <v>0</v>
      </c>
      <c r="DW8" s="502">
        <f>payesh!DX149</f>
        <v>0</v>
      </c>
      <c r="DX8" s="502">
        <f>payesh!DY149</f>
        <v>0</v>
      </c>
      <c r="DY8" s="502">
        <f>payesh!DZ149</f>
        <v>0</v>
      </c>
      <c r="DZ8" s="502">
        <f>payesh!EA149</f>
        <v>0</v>
      </c>
      <c r="EA8" s="502">
        <f>payesh!EB149</f>
        <v>0</v>
      </c>
      <c r="EB8" s="502">
        <f>payesh!EC149</f>
        <v>0</v>
      </c>
      <c r="EC8" s="503">
        <f>payesh!ED149</f>
        <v>0</v>
      </c>
      <c r="ED8" s="525">
        <f>COUNTIF(D8:EC8,"ت1")</f>
        <v>0</v>
      </c>
      <c r="EE8" s="504">
        <f>Pardakhti!O8</f>
        <v>0</v>
      </c>
      <c r="EF8" s="505">
        <f>Pardakhti!P8</f>
        <v>0</v>
      </c>
      <c r="EG8" s="505">
        <f>Pardakhti!Q8</f>
        <v>0</v>
      </c>
      <c r="EH8" s="523">
        <f>Pardakhti!R8</f>
        <v>0</v>
      </c>
      <c r="EI8" s="532">
        <f t="shared" si="0"/>
        <v>0</v>
      </c>
      <c r="EJ8" s="538">
        <f>COUNTIF(J8:EC8,"ت1")</f>
        <v>0</v>
      </c>
      <c r="EK8" s="506">
        <f>Pardakhti!Z8</f>
        <v>0</v>
      </c>
      <c r="EL8" s="507">
        <f>Pardakhti!AA8</f>
        <v>0</v>
      </c>
      <c r="EM8" s="521">
        <f t="shared" si="1"/>
        <v>0</v>
      </c>
    </row>
    <row r="9" spans="2:143" ht="42.75" x14ac:dyDescent="0.4">
      <c r="B9" s="499">
        <v>4</v>
      </c>
      <c r="C9" s="500" t="s">
        <v>272</v>
      </c>
      <c r="D9" s="501">
        <f>payesh!E150</f>
        <v>0</v>
      </c>
      <c r="E9" s="502">
        <f>payesh!F150</f>
        <v>0</v>
      </c>
      <c r="F9" s="502">
        <f>payesh!G150</f>
        <v>0</v>
      </c>
      <c r="G9" s="502">
        <f>payesh!H150</f>
        <v>0</v>
      </c>
      <c r="H9" s="502">
        <f>payesh!I150</f>
        <v>0</v>
      </c>
      <c r="I9" s="502">
        <f>payesh!J150</f>
        <v>0</v>
      </c>
      <c r="J9" s="502">
        <f>payesh!K150</f>
        <v>0</v>
      </c>
      <c r="K9" s="502">
        <f>payesh!L150</f>
        <v>0</v>
      </c>
      <c r="L9" s="502">
        <f>payesh!M150</f>
        <v>0</v>
      </c>
      <c r="M9" s="502">
        <f>payesh!N150</f>
        <v>0</v>
      </c>
      <c r="N9" s="502">
        <f>payesh!O150</f>
        <v>0</v>
      </c>
      <c r="O9" s="502">
        <f>payesh!P150</f>
        <v>0</v>
      </c>
      <c r="P9" s="502">
        <f>payesh!Q150</f>
        <v>0</v>
      </c>
      <c r="Q9" s="502">
        <f>payesh!R150</f>
        <v>0</v>
      </c>
      <c r="R9" s="502">
        <f>payesh!S150</f>
        <v>0</v>
      </c>
      <c r="S9" s="502">
        <f>payesh!T150</f>
        <v>0</v>
      </c>
      <c r="T9" s="502">
        <f>payesh!U150</f>
        <v>0</v>
      </c>
      <c r="U9" s="502">
        <f>payesh!V150</f>
        <v>0</v>
      </c>
      <c r="V9" s="502">
        <f>payesh!W150</f>
        <v>0</v>
      </c>
      <c r="W9" s="502">
        <f>payesh!X150</f>
        <v>0</v>
      </c>
      <c r="X9" s="502">
        <f>payesh!Y150</f>
        <v>0</v>
      </c>
      <c r="Y9" s="502">
        <f>payesh!Z150</f>
        <v>0</v>
      </c>
      <c r="Z9" s="502">
        <f>payesh!AA150</f>
        <v>0</v>
      </c>
      <c r="AA9" s="502">
        <f>payesh!AB150</f>
        <v>0</v>
      </c>
      <c r="AB9" s="502">
        <f>payesh!AC150</f>
        <v>0</v>
      </c>
      <c r="AC9" s="502">
        <f>payesh!AD150</f>
        <v>0</v>
      </c>
      <c r="AD9" s="502">
        <f>payesh!AE150</f>
        <v>0</v>
      </c>
      <c r="AE9" s="502">
        <f>payesh!AF150</f>
        <v>0</v>
      </c>
      <c r="AF9" s="502">
        <f>payesh!AG150</f>
        <v>0</v>
      </c>
      <c r="AG9" s="502">
        <f>payesh!AH150</f>
        <v>0</v>
      </c>
      <c r="AH9" s="502">
        <f>payesh!AI150</f>
        <v>0</v>
      </c>
      <c r="AI9" s="502">
        <f>payesh!AJ150</f>
        <v>0</v>
      </c>
      <c r="AJ9" s="502">
        <f>payesh!AK150</f>
        <v>0</v>
      </c>
      <c r="AK9" s="502">
        <f>payesh!AL150</f>
        <v>0</v>
      </c>
      <c r="AL9" s="502">
        <f>payesh!AM150</f>
        <v>0</v>
      </c>
      <c r="AM9" s="502">
        <f>payesh!AN150</f>
        <v>0</v>
      </c>
      <c r="AN9" s="502">
        <f>payesh!AO150</f>
        <v>0</v>
      </c>
      <c r="AO9" s="502">
        <f>payesh!AP150</f>
        <v>0</v>
      </c>
      <c r="AP9" s="502">
        <f>payesh!AQ150</f>
        <v>0</v>
      </c>
      <c r="AQ9" s="502">
        <f>payesh!AR150</f>
        <v>0</v>
      </c>
      <c r="AR9" s="502">
        <f>payesh!AS150</f>
        <v>0</v>
      </c>
      <c r="AS9" s="502">
        <f>payesh!AT150</f>
        <v>0</v>
      </c>
      <c r="AT9" s="502">
        <f>payesh!AU150</f>
        <v>0</v>
      </c>
      <c r="AU9" s="502">
        <f>payesh!AV150</f>
        <v>0</v>
      </c>
      <c r="AV9" s="502">
        <f>payesh!AW150</f>
        <v>0</v>
      </c>
      <c r="AW9" s="502">
        <f>payesh!AX150</f>
        <v>0</v>
      </c>
      <c r="AX9" s="502">
        <f>payesh!AY150</f>
        <v>0</v>
      </c>
      <c r="AY9" s="502">
        <f>payesh!AZ150</f>
        <v>0</v>
      </c>
      <c r="AZ9" s="502">
        <f>payesh!BA150</f>
        <v>0</v>
      </c>
      <c r="BA9" s="502">
        <f>payesh!BB150</f>
        <v>0</v>
      </c>
      <c r="BB9" s="502">
        <f>payesh!BC150</f>
        <v>0</v>
      </c>
      <c r="BC9" s="502">
        <f>payesh!BD150</f>
        <v>0</v>
      </c>
      <c r="BD9" s="502">
        <f>payesh!BE150</f>
        <v>0</v>
      </c>
      <c r="BE9" s="502">
        <f>payesh!BF150</f>
        <v>0</v>
      </c>
      <c r="BF9" s="502">
        <f>payesh!BG150</f>
        <v>0</v>
      </c>
      <c r="BG9" s="502">
        <f>payesh!BH150</f>
        <v>0</v>
      </c>
      <c r="BH9" s="502">
        <f>payesh!BI150</f>
        <v>0</v>
      </c>
      <c r="BI9" s="502">
        <f>payesh!BJ150</f>
        <v>0</v>
      </c>
      <c r="BJ9" s="502">
        <f>payesh!BK150</f>
        <v>0</v>
      </c>
      <c r="BK9" s="502">
        <f>payesh!BL150</f>
        <v>0</v>
      </c>
      <c r="BL9" s="502">
        <f>payesh!BM150</f>
        <v>0</v>
      </c>
      <c r="BM9" s="502">
        <f>payesh!BN150</f>
        <v>0</v>
      </c>
      <c r="BN9" s="502">
        <f>payesh!BO150</f>
        <v>0</v>
      </c>
      <c r="BO9" s="502">
        <f>payesh!BP150</f>
        <v>0</v>
      </c>
      <c r="BP9" s="502">
        <f>payesh!BQ150</f>
        <v>0</v>
      </c>
      <c r="BQ9" s="502">
        <f>payesh!BR150</f>
        <v>0</v>
      </c>
      <c r="BR9" s="502">
        <f>payesh!BS150</f>
        <v>0</v>
      </c>
      <c r="BS9" s="502">
        <f>payesh!BT150</f>
        <v>0</v>
      </c>
      <c r="BT9" s="502">
        <f>payesh!BU150</f>
        <v>0</v>
      </c>
      <c r="BU9" s="502">
        <f>payesh!BV150</f>
        <v>0</v>
      </c>
      <c r="BV9" s="502">
        <f>payesh!BW150</f>
        <v>0</v>
      </c>
      <c r="BW9" s="502">
        <f>payesh!BX150</f>
        <v>0</v>
      </c>
      <c r="BX9" s="502">
        <f>payesh!BY150</f>
        <v>0</v>
      </c>
      <c r="BY9" s="502">
        <f>payesh!BZ150</f>
        <v>0</v>
      </c>
      <c r="BZ9" s="502">
        <f>payesh!CA150</f>
        <v>0</v>
      </c>
      <c r="CA9" s="502">
        <f>payesh!CB150</f>
        <v>0</v>
      </c>
      <c r="CB9" s="502">
        <f>payesh!CC150</f>
        <v>0</v>
      </c>
      <c r="CC9" s="502">
        <f>payesh!CD150</f>
        <v>0</v>
      </c>
      <c r="CD9" s="502">
        <f>payesh!CE150</f>
        <v>0</v>
      </c>
      <c r="CE9" s="502">
        <f>payesh!CF150</f>
        <v>0</v>
      </c>
      <c r="CF9" s="502">
        <f>payesh!CG150</f>
        <v>0</v>
      </c>
      <c r="CG9" s="502">
        <f>payesh!CH150</f>
        <v>0</v>
      </c>
      <c r="CH9" s="502">
        <f>payesh!CI150</f>
        <v>0</v>
      </c>
      <c r="CI9" s="502">
        <f>payesh!CJ150</f>
        <v>0</v>
      </c>
      <c r="CJ9" s="502">
        <f>payesh!CK150</f>
        <v>0</v>
      </c>
      <c r="CK9" s="502">
        <f>payesh!CL150</f>
        <v>0</v>
      </c>
      <c r="CL9" s="502">
        <f>payesh!CM150</f>
        <v>0</v>
      </c>
      <c r="CM9" s="502">
        <f>payesh!CN150</f>
        <v>0</v>
      </c>
      <c r="CN9" s="502">
        <f>payesh!CO150</f>
        <v>0</v>
      </c>
      <c r="CO9" s="502">
        <f>payesh!CP150</f>
        <v>0</v>
      </c>
      <c r="CP9" s="502">
        <f>payesh!CQ150</f>
        <v>0</v>
      </c>
      <c r="CQ9" s="502">
        <f>payesh!CR150</f>
        <v>0</v>
      </c>
      <c r="CR9" s="502">
        <f>payesh!CS150</f>
        <v>0</v>
      </c>
      <c r="CS9" s="502">
        <f>payesh!CT150</f>
        <v>0</v>
      </c>
      <c r="CT9" s="502">
        <f>payesh!CU150</f>
        <v>0</v>
      </c>
      <c r="CU9" s="502">
        <f>payesh!CV150</f>
        <v>0</v>
      </c>
      <c r="CV9" s="502">
        <f>payesh!CW150</f>
        <v>0</v>
      </c>
      <c r="CW9" s="502">
        <f>payesh!CX150</f>
        <v>0</v>
      </c>
      <c r="CX9" s="502">
        <f>payesh!CY150</f>
        <v>0</v>
      </c>
      <c r="CY9" s="502">
        <f>payesh!CZ150</f>
        <v>0</v>
      </c>
      <c r="CZ9" s="502">
        <f>payesh!DA150</f>
        <v>0</v>
      </c>
      <c r="DA9" s="502">
        <f>payesh!DB150</f>
        <v>0</v>
      </c>
      <c r="DB9" s="502">
        <f>payesh!DC150</f>
        <v>0</v>
      </c>
      <c r="DC9" s="502">
        <f>payesh!DD150</f>
        <v>0</v>
      </c>
      <c r="DD9" s="502">
        <f>payesh!DE150</f>
        <v>0</v>
      </c>
      <c r="DE9" s="502">
        <f>payesh!DF150</f>
        <v>0</v>
      </c>
      <c r="DF9" s="502">
        <f>payesh!DG150</f>
        <v>0</v>
      </c>
      <c r="DG9" s="502">
        <f>payesh!DH150</f>
        <v>0</v>
      </c>
      <c r="DH9" s="502">
        <f>payesh!DI150</f>
        <v>0</v>
      </c>
      <c r="DI9" s="502">
        <f>payesh!DJ150</f>
        <v>0</v>
      </c>
      <c r="DJ9" s="502">
        <f>payesh!DK150</f>
        <v>0</v>
      </c>
      <c r="DK9" s="502">
        <f>payesh!DL150</f>
        <v>0</v>
      </c>
      <c r="DL9" s="502">
        <f>payesh!DM150</f>
        <v>0</v>
      </c>
      <c r="DM9" s="502">
        <f>payesh!DN150</f>
        <v>0</v>
      </c>
      <c r="DN9" s="502">
        <f>payesh!DO150</f>
        <v>0</v>
      </c>
      <c r="DO9" s="502">
        <f>payesh!DP150</f>
        <v>0</v>
      </c>
      <c r="DP9" s="502">
        <f>payesh!DQ150</f>
        <v>0</v>
      </c>
      <c r="DQ9" s="502">
        <f>payesh!DR150</f>
        <v>0</v>
      </c>
      <c r="DR9" s="502">
        <f>payesh!DS150</f>
        <v>0</v>
      </c>
      <c r="DS9" s="502">
        <f>payesh!DT150</f>
        <v>0</v>
      </c>
      <c r="DT9" s="502">
        <f>payesh!DU150</f>
        <v>0</v>
      </c>
      <c r="DU9" s="502">
        <f>payesh!DV150</f>
        <v>0</v>
      </c>
      <c r="DV9" s="502">
        <f>payesh!DW150</f>
        <v>0</v>
      </c>
      <c r="DW9" s="502">
        <f>payesh!DX150</f>
        <v>0</v>
      </c>
      <c r="DX9" s="502">
        <f>payesh!DY150</f>
        <v>0</v>
      </c>
      <c r="DY9" s="502">
        <f>payesh!DZ150</f>
        <v>0</v>
      </c>
      <c r="DZ9" s="502">
        <f>payesh!EA150</f>
        <v>0</v>
      </c>
      <c r="EA9" s="502">
        <f>payesh!EB150</f>
        <v>0</v>
      </c>
      <c r="EB9" s="502">
        <f>payesh!EC150</f>
        <v>0</v>
      </c>
      <c r="EC9" s="503">
        <f>payesh!ED150</f>
        <v>0</v>
      </c>
      <c r="ED9" s="525">
        <f>COUNTIF(D9:EC9,"ت7")</f>
        <v>0</v>
      </c>
      <c r="EE9" s="504">
        <f>Pardakhti!O9</f>
        <v>0</v>
      </c>
      <c r="EF9" s="505">
        <f>Pardakhti!P9</f>
        <v>0</v>
      </c>
      <c r="EG9" s="505">
        <f>Pardakhti!Q9</f>
        <v>0</v>
      </c>
      <c r="EH9" s="523">
        <f>Pardakhti!R9</f>
        <v>0</v>
      </c>
      <c r="EI9" s="532">
        <f t="shared" si="0"/>
        <v>0</v>
      </c>
      <c r="EJ9" s="538">
        <f>COUNTIF(J9:EC9,"ت7")</f>
        <v>0</v>
      </c>
      <c r="EK9" s="506">
        <f>Pardakhti!Z9</f>
        <v>0</v>
      </c>
      <c r="EL9" s="507">
        <f>Pardakhti!AA9</f>
        <v>0</v>
      </c>
      <c r="EM9" s="521">
        <f t="shared" si="1"/>
        <v>0</v>
      </c>
    </row>
    <row r="10" spans="2:143" ht="28.5" x14ac:dyDescent="0.4">
      <c r="B10" s="499">
        <v>5</v>
      </c>
      <c r="C10" s="500" t="s">
        <v>274</v>
      </c>
      <c r="D10" s="501">
        <f>payesh!E151</f>
        <v>0</v>
      </c>
      <c r="E10" s="502">
        <f>payesh!F151</f>
        <v>0</v>
      </c>
      <c r="F10" s="502">
        <f>payesh!G151</f>
        <v>0</v>
      </c>
      <c r="G10" s="502">
        <f>payesh!H151</f>
        <v>0</v>
      </c>
      <c r="H10" s="502">
        <f>payesh!I151</f>
        <v>0</v>
      </c>
      <c r="I10" s="502">
        <f>payesh!J151</f>
        <v>0</v>
      </c>
      <c r="J10" s="502">
        <f>payesh!K151</f>
        <v>0</v>
      </c>
      <c r="K10" s="502">
        <f>payesh!L151</f>
        <v>0</v>
      </c>
      <c r="L10" s="502">
        <f>payesh!M151</f>
        <v>0</v>
      </c>
      <c r="M10" s="502">
        <f>payesh!N151</f>
        <v>0</v>
      </c>
      <c r="N10" s="502">
        <f>payesh!O151</f>
        <v>0</v>
      </c>
      <c r="O10" s="502">
        <f>payesh!P151</f>
        <v>0</v>
      </c>
      <c r="P10" s="502">
        <f>payesh!Q151</f>
        <v>0</v>
      </c>
      <c r="Q10" s="502">
        <f>payesh!R151</f>
        <v>0</v>
      </c>
      <c r="R10" s="502">
        <f>payesh!S151</f>
        <v>0</v>
      </c>
      <c r="S10" s="502">
        <f>payesh!T151</f>
        <v>0</v>
      </c>
      <c r="T10" s="502">
        <f>payesh!U151</f>
        <v>0</v>
      </c>
      <c r="U10" s="502">
        <f>payesh!V151</f>
        <v>0</v>
      </c>
      <c r="V10" s="502">
        <f>payesh!W151</f>
        <v>0</v>
      </c>
      <c r="W10" s="502">
        <f>payesh!X151</f>
        <v>0</v>
      </c>
      <c r="X10" s="502">
        <f>payesh!Y151</f>
        <v>0</v>
      </c>
      <c r="Y10" s="502">
        <f>payesh!Z151</f>
        <v>0</v>
      </c>
      <c r="Z10" s="502">
        <f>payesh!AA151</f>
        <v>0</v>
      </c>
      <c r="AA10" s="502">
        <f>payesh!AB151</f>
        <v>0</v>
      </c>
      <c r="AB10" s="502">
        <f>payesh!AC151</f>
        <v>0</v>
      </c>
      <c r="AC10" s="502">
        <f>payesh!AD151</f>
        <v>0</v>
      </c>
      <c r="AD10" s="502">
        <f>payesh!AE151</f>
        <v>0</v>
      </c>
      <c r="AE10" s="502">
        <f>payesh!AF151</f>
        <v>0</v>
      </c>
      <c r="AF10" s="502">
        <f>payesh!AG151</f>
        <v>0</v>
      </c>
      <c r="AG10" s="502">
        <f>payesh!AH151</f>
        <v>0</v>
      </c>
      <c r="AH10" s="502">
        <f>payesh!AI151</f>
        <v>0</v>
      </c>
      <c r="AI10" s="502">
        <f>payesh!AJ151</f>
        <v>0</v>
      </c>
      <c r="AJ10" s="502">
        <f>payesh!AK151</f>
        <v>0</v>
      </c>
      <c r="AK10" s="502">
        <f>payesh!AL151</f>
        <v>0</v>
      </c>
      <c r="AL10" s="502">
        <f>payesh!AM151</f>
        <v>0</v>
      </c>
      <c r="AM10" s="502">
        <f>payesh!AN151</f>
        <v>0</v>
      </c>
      <c r="AN10" s="502">
        <f>payesh!AO151</f>
        <v>0</v>
      </c>
      <c r="AO10" s="502">
        <f>payesh!AP151</f>
        <v>0</v>
      </c>
      <c r="AP10" s="502">
        <f>payesh!AQ151</f>
        <v>0</v>
      </c>
      <c r="AQ10" s="502">
        <f>payesh!AR151</f>
        <v>0</v>
      </c>
      <c r="AR10" s="502">
        <f>payesh!AS151</f>
        <v>0</v>
      </c>
      <c r="AS10" s="502">
        <f>payesh!AT151</f>
        <v>0</v>
      </c>
      <c r="AT10" s="502">
        <f>payesh!AU151</f>
        <v>0</v>
      </c>
      <c r="AU10" s="502">
        <f>payesh!AV151</f>
        <v>0</v>
      </c>
      <c r="AV10" s="502">
        <f>payesh!AW151</f>
        <v>0</v>
      </c>
      <c r="AW10" s="502">
        <f>payesh!AX151</f>
        <v>0</v>
      </c>
      <c r="AX10" s="502">
        <f>payesh!AY151</f>
        <v>0</v>
      </c>
      <c r="AY10" s="502">
        <f>payesh!AZ151</f>
        <v>0</v>
      </c>
      <c r="AZ10" s="502">
        <f>payesh!BA151</f>
        <v>0</v>
      </c>
      <c r="BA10" s="502">
        <f>payesh!BB151</f>
        <v>0</v>
      </c>
      <c r="BB10" s="502">
        <f>payesh!BC151</f>
        <v>0</v>
      </c>
      <c r="BC10" s="502">
        <f>payesh!BD151</f>
        <v>0</v>
      </c>
      <c r="BD10" s="502">
        <f>payesh!BE151</f>
        <v>0</v>
      </c>
      <c r="BE10" s="502">
        <f>payesh!BF151</f>
        <v>0</v>
      </c>
      <c r="BF10" s="502">
        <f>payesh!BG151</f>
        <v>0</v>
      </c>
      <c r="BG10" s="502">
        <f>payesh!BH151</f>
        <v>0</v>
      </c>
      <c r="BH10" s="502">
        <f>payesh!BI151</f>
        <v>0</v>
      </c>
      <c r="BI10" s="502">
        <f>payesh!BJ151</f>
        <v>0</v>
      </c>
      <c r="BJ10" s="502">
        <f>payesh!BK151</f>
        <v>0</v>
      </c>
      <c r="BK10" s="502">
        <f>payesh!BL151</f>
        <v>0</v>
      </c>
      <c r="BL10" s="502">
        <f>payesh!BM151</f>
        <v>0</v>
      </c>
      <c r="BM10" s="502">
        <f>payesh!BN151</f>
        <v>0</v>
      </c>
      <c r="BN10" s="502">
        <f>payesh!BO151</f>
        <v>0</v>
      </c>
      <c r="BO10" s="502">
        <f>payesh!BP151</f>
        <v>0</v>
      </c>
      <c r="BP10" s="502">
        <f>payesh!BQ151</f>
        <v>0</v>
      </c>
      <c r="BQ10" s="502">
        <f>payesh!BR151</f>
        <v>0</v>
      </c>
      <c r="BR10" s="502">
        <f>payesh!BS151</f>
        <v>0</v>
      </c>
      <c r="BS10" s="502">
        <f>payesh!BT151</f>
        <v>0</v>
      </c>
      <c r="BT10" s="502">
        <f>payesh!BU151</f>
        <v>0</v>
      </c>
      <c r="BU10" s="502">
        <f>payesh!BV151</f>
        <v>0</v>
      </c>
      <c r="BV10" s="502">
        <f>payesh!BW151</f>
        <v>0</v>
      </c>
      <c r="BW10" s="502">
        <f>payesh!BX151</f>
        <v>0</v>
      </c>
      <c r="BX10" s="502">
        <f>payesh!BY151</f>
        <v>0</v>
      </c>
      <c r="BY10" s="502">
        <f>payesh!BZ151</f>
        <v>0</v>
      </c>
      <c r="BZ10" s="502">
        <f>payesh!CA151</f>
        <v>0</v>
      </c>
      <c r="CA10" s="502">
        <f>payesh!CB151</f>
        <v>0</v>
      </c>
      <c r="CB10" s="502">
        <f>payesh!CC151</f>
        <v>0</v>
      </c>
      <c r="CC10" s="502">
        <f>payesh!CD151</f>
        <v>0</v>
      </c>
      <c r="CD10" s="502">
        <f>payesh!CE151</f>
        <v>0</v>
      </c>
      <c r="CE10" s="502">
        <f>payesh!CF151</f>
        <v>0</v>
      </c>
      <c r="CF10" s="502">
        <f>payesh!CG151</f>
        <v>0</v>
      </c>
      <c r="CG10" s="502">
        <f>payesh!CH151</f>
        <v>0</v>
      </c>
      <c r="CH10" s="502">
        <f>payesh!CI151</f>
        <v>0</v>
      </c>
      <c r="CI10" s="502">
        <f>payesh!CJ151</f>
        <v>0</v>
      </c>
      <c r="CJ10" s="502">
        <f>payesh!CK151</f>
        <v>0</v>
      </c>
      <c r="CK10" s="502">
        <f>payesh!CL151</f>
        <v>0</v>
      </c>
      <c r="CL10" s="502">
        <f>payesh!CM151</f>
        <v>0</v>
      </c>
      <c r="CM10" s="502">
        <f>payesh!CN151</f>
        <v>0</v>
      </c>
      <c r="CN10" s="502">
        <f>payesh!CO151</f>
        <v>0</v>
      </c>
      <c r="CO10" s="502">
        <f>payesh!CP151</f>
        <v>0</v>
      </c>
      <c r="CP10" s="502">
        <f>payesh!CQ151</f>
        <v>0</v>
      </c>
      <c r="CQ10" s="502">
        <f>payesh!CR151</f>
        <v>0</v>
      </c>
      <c r="CR10" s="502">
        <f>payesh!CS151</f>
        <v>0</v>
      </c>
      <c r="CS10" s="502">
        <f>payesh!CT151</f>
        <v>0</v>
      </c>
      <c r="CT10" s="502">
        <f>payesh!CU151</f>
        <v>0</v>
      </c>
      <c r="CU10" s="502">
        <f>payesh!CV151</f>
        <v>0</v>
      </c>
      <c r="CV10" s="502">
        <f>payesh!CW151</f>
        <v>0</v>
      </c>
      <c r="CW10" s="502">
        <f>payesh!CX151</f>
        <v>0</v>
      </c>
      <c r="CX10" s="502">
        <f>payesh!CY151</f>
        <v>0</v>
      </c>
      <c r="CY10" s="502">
        <f>payesh!CZ151</f>
        <v>0</v>
      </c>
      <c r="CZ10" s="502">
        <f>payesh!DA151</f>
        <v>0</v>
      </c>
      <c r="DA10" s="502">
        <f>payesh!DB151</f>
        <v>0</v>
      </c>
      <c r="DB10" s="502">
        <f>payesh!DC151</f>
        <v>0</v>
      </c>
      <c r="DC10" s="502">
        <f>payesh!DD151</f>
        <v>0</v>
      </c>
      <c r="DD10" s="502">
        <f>payesh!DE151</f>
        <v>0</v>
      </c>
      <c r="DE10" s="502">
        <f>payesh!DF151</f>
        <v>0</v>
      </c>
      <c r="DF10" s="502">
        <f>payesh!DG151</f>
        <v>0</v>
      </c>
      <c r="DG10" s="502">
        <f>payesh!DH151</f>
        <v>0</v>
      </c>
      <c r="DH10" s="502">
        <f>payesh!DI151</f>
        <v>0</v>
      </c>
      <c r="DI10" s="502">
        <f>payesh!DJ151</f>
        <v>0</v>
      </c>
      <c r="DJ10" s="502">
        <f>payesh!DK151</f>
        <v>0</v>
      </c>
      <c r="DK10" s="502">
        <f>payesh!DL151</f>
        <v>0</v>
      </c>
      <c r="DL10" s="502">
        <f>payesh!DM151</f>
        <v>0</v>
      </c>
      <c r="DM10" s="502">
        <f>payesh!DN151</f>
        <v>0</v>
      </c>
      <c r="DN10" s="502">
        <f>payesh!DO151</f>
        <v>0</v>
      </c>
      <c r="DO10" s="502">
        <f>payesh!DP151</f>
        <v>0</v>
      </c>
      <c r="DP10" s="502">
        <f>payesh!DQ151</f>
        <v>0</v>
      </c>
      <c r="DQ10" s="502">
        <f>payesh!DR151</f>
        <v>0</v>
      </c>
      <c r="DR10" s="502">
        <f>payesh!DS151</f>
        <v>0</v>
      </c>
      <c r="DS10" s="502">
        <f>payesh!DT151</f>
        <v>0</v>
      </c>
      <c r="DT10" s="502">
        <f>payesh!DU151</f>
        <v>0</v>
      </c>
      <c r="DU10" s="502">
        <f>payesh!DV151</f>
        <v>0</v>
      </c>
      <c r="DV10" s="502">
        <f>payesh!DW151</f>
        <v>0</v>
      </c>
      <c r="DW10" s="502">
        <f>payesh!DX151</f>
        <v>0</v>
      </c>
      <c r="DX10" s="502">
        <f>payesh!DY151</f>
        <v>0</v>
      </c>
      <c r="DY10" s="502">
        <f>payesh!DZ151</f>
        <v>0</v>
      </c>
      <c r="DZ10" s="502">
        <f>payesh!EA151</f>
        <v>0</v>
      </c>
      <c r="EA10" s="502">
        <f>payesh!EB151</f>
        <v>0</v>
      </c>
      <c r="EB10" s="502">
        <f>payesh!EC151</f>
        <v>0</v>
      </c>
      <c r="EC10" s="503">
        <f>payesh!ED151</f>
        <v>0</v>
      </c>
      <c r="ED10" s="525">
        <f>COUNTIF(D10:EC10,"ت9")</f>
        <v>0</v>
      </c>
      <c r="EE10" s="504">
        <f>Pardakhti!O10</f>
        <v>0</v>
      </c>
      <c r="EF10" s="505">
        <f>Pardakhti!P10</f>
        <v>0</v>
      </c>
      <c r="EG10" s="505">
        <f>Pardakhti!Q10</f>
        <v>0</v>
      </c>
      <c r="EH10" s="523">
        <f>Pardakhti!R10</f>
        <v>0</v>
      </c>
      <c r="EI10" s="532">
        <f t="shared" si="0"/>
        <v>0</v>
      </c>
      <c r="EJ10" s="538">
        <f>COUNTIF(J10:EC10,"ت9")</f>
        <v>0</v>
      </c>
      <c r="EK10" s="506">
        <f>Pardakhti!Z10</f>
        <v>0</v>
      </c>
      <c r="EL10" s="507">
        <f>Pardakhti!AA10</f>
        <v>0</v>
      </c>
      <c r="EM10" s="521">
        <f t="shared" si="1"/>
        <v>0</v>
      </c>
    </row>
    <row r="11" spans="2:143" x14ac:dyDescent="0.4">
      <c r="B11" s="508">
        <v>6</v>
      </c>
      <c r="C11" s="509"/>
      <c r="D11" s="501">
        <f>payesh!E154</f>
        <v>0</v>
      </c>
      <c r="E11" s="502">
        <f>payesh!F154</f>
        <v>0</v>
      </c>
      <c r="F11" s="502">
        <f>payesh!G154</f>
        <v>0</v>
      </c>
      <c r="G11" s="502">
        <f>payesh!H154</f>
        <v>0</v>
      </c>
      <c r="H11" s="502">
        <f>payesh!I154</f>
        <v>0</v>
      </c>
      <c r="I11" s="502">
        <f>payesh!J154</f>
        <v>0</v>
      </c>
      <c r="J11" s="502">
        <f>payesh!K154</f>
        <v>0</v>
      </c>
      <c r="K11" s="502">
        <f>payesh!L154</f>
        <v>0</v>
      </c>
      <c r="L11" s="502">
        <f>payesh!M154</f>
        <v>0</v>
      </c>
      <c r="M11" s="502">
        <f>payesh!N154</f>
        <v>0</v>
      </c>
      <c r="N11" s="502">
        <f>payesh!O154</f>
        <v>0</v>
      </c>
      <c r="O11" s="502">
        <f>payesh!P154</f>
        <v>0</v>
      </c>
      <c r="P11" s="502">
        <f>payesh!Q154</f>
        <v>0</v>
      </c>
      <c r="Q11" s="502">
        <f>payesh!R154</f>
        <v>0</v>
      </c>
      <c r="R11" s="502">
        <f>payesh!S154</f>
        <v>0</v>
      </c>
      <c r="S11" s="502">
        <f>payesh!T154</f>
        <v>0</v>
      </c>
      <c r="T11" s="502">
        <f>payesh!U154</f>
        <v>0</v>
      </c>
      <c r="U11" s="502">
        <f>payesh!V154</f>
        <v>0</v>
      </c>
      <c r="V11" s="502">
        <f>payesh!W154</f>
        <v>0</v>
      </c>
      <c r="W11" s="502">
        <f>payesh!X154</f>
        <v>0</v>
      </c>
      <c r="X11" s="502">
        <f>payesh!Y154</f>
        <v>0</v>
      </c>
      <c r="Y11" s="502">
        <f>payesh!Z154</f>
        <v>0</v>
      </c>
      <c r="Z11" s="502">
        <f>payesh!AA154</f>
        <v>0</v>
      </c>
      <c r="AA11" s="502">
        <f>payesh!AB154</f>
        <v>0</v>
      </c>
      <c r="AB11" s="502">
        <f>payesh!AC154</f>
        <v>0</v>
      </c>
      <c r="AC11" s="502">
        <f>payesh!AD154</f>
        <v>0</v>
      </c>
      <c r="AD11" s="502">
        <f>payesh!AE154</f>
        <v>0</v>
      </c>
      <c r="AE11" s="502">
        <f>payesh!AF154</f>
        <v>0</v>
      </c>
      <c r="AF11" s="502">
        <f>payesh!AG154</f>
        <v>0</v>
      </c>
      <c r="AG11" s="502">
        <f>payesh!AH154</f>
        <v>0</v>
      </c>
      <c r="AH11" s="502">
        <f>payesh!AI154</f>
        <v>0</v>
      </c>
      <c r="AI11" s="502">
        <f>payesh!AJ154</f>
        <v>0</v>
      </c>
      <c r="AJ11" s="502">
        <f>payesh!AK154</f>
        <v>0</v>
      </c>
      <c r="AK11" s="502">
        <f>payesh!AL154</f>
        <v>0</v>
      </c>
      <c r="AL11" s="502">
        <f>payesh!AM154</f>
        <v>0</v>
      </c>
      <c r="AM11" s="502">
        <f>payesh!AN154</f>
        <v>0</v>
      </c>
      <c r="AN11" s="502">
        <f>payesh!AO154</f>
        <v>0</v>
      </c>
      <c r="AO11" s="502">
        <f>payesh!AP154</f>
        <v>0</v>
      </c>
      <c r="AP11" s="502">
        <f>payesh!AQ154</f>
        <v>0</v>
      </c>
      <c r="AQ11" s="502">
        <f>payesh!AR154</f>
        <v>0</v>
      </c>
      <c r="AR11" s="502">
        <f>payesh!AS154</f>
        <v>0</v>
      </c>
      <c r="AS11" s="502">
        <f>payesh!AT154</f>
        <v>0</v>
      </c>
      <c r="AT11" s="502">
        <f>payesh!AU154</f>
        <v>0</v>
      </c>
      <c r="AU11" s="502">
        <f>payesh!AV154</f>
        <v>0</v>
      </c>
      <c r="AV11" s="502">
        <f>payesh!AW154</f>
        <v>0</v>
      </c>
      <c r="AW11" s="502">
        <f>payesh!AX154</f>
        <v>0</v>
      </c>
      <c r="AX11" s="502">
        <f>payesh!AY154</f>
        <v>0</v>
      </c>
      <c r="AY11" s="502">
        <f>payesh!AZ154</f>
        <v>0</v>
      </c>
      <c r="AZ11" s="502">
        <f>payesh!BA154</f>
        <v>0</v>
      </c>
      <c r="BA11" s="502">
        <f>payesh!BB154</f>
        <v>0</v>
      </c>
      <c r="BB11" s="502">
        <f>payesh!BC154</f>
        <v>0</v>
      </c>
      <c r="BC11" s="502">
        <f>payesh!BD154</f>
        <v>0</v>
      </c>
      <c r="BD11" s="502">
        <f>payesh!BE154</f>
        <v>0</v>
      </c>
      <c r="BE11" s="502">
        <f>payesh!BF154</f>
        <v>0</v>
      </c>
      <c r="BF11" s="502">
        <f>payesh!BG154</f>
        <v>0</v>
      </c>
      <c r="BG11" s="502">
        <f>payesh!BH154</f>
        <v>0</v>
      </c>
      <c r="BH11" s="502">
        <f>payesh!BI154</f>
        <v>0</v>
      </c>
      <c r="BI11" s="502">
        <f>payesh!BJ154</f>
        <v>0</v>
      </c>
      <c r="BJ11" s="502">
        <f>payesh!BK154</f>
        <v>0</v>
      </c>
      <c r="BK11" s="502">
        <f>payesh!BL154</f>
        <v>0</v>
      </c>
      <c r="BL11" s="502">
        <f>payesh!BM154</f>
        <v>0</v>
      </c>
      <c r="BM11" s="502">
        <f>payesh!BN154</f>
        <v>0</v>
      </c>
      <c r="BN11" s="502">
        <f>payesh!BO154</f>
        <v>0</v>
      </c>
      <c r="BO11" s="502">
        <f>payesh!BP154</f>
        <v>0</v>
      </c>
      <c r="BP11" s="502">
        <f>payesh!BQ154</f>
        <v>0</v>
      </c>
      <c r="BQ11" s="502">
        <f>payesh!BR154</f>
        <v>0</v>
      </c>
      <c r="BR11" s="502">
        <f>payesh!BS154</f>
        <v>0</v>
      </c>
      <c r="BS11" s="502">
        <f>payesh!BT154</f>
        <v>0</v>
      </c>
      <c r="BT11" s="502">
        <f>payesh!BU154</f>
        <v>0</v>
      </c>
      <c r="BU11" s="502">
        <f>payesh!BV154</f>
        <v>0</v>
      </c>
      <c r="BV11" s="502">
        <f>payesh!BW154</f>
        <v>0</v>
      </c>
      <c r="BW11" s="502">
        <f>payesh!BX154</f>
        <v>0</v>
      </c>
      <c r="BX11" s="502">
        <f>payesh!BY154</f>
        <v>0</v>
      </c>
      <c r="BY11" s="502">
        <f>payesh!BZ154</f>
        <v>0</v>
      </c>
      <c r="BZ11" s="502">
        <f>payesh!CA154</f>
        <v>0</v>
      </c>
      <c r="CA11" s="502">
        <f>payesh!CB154</f>
        <v>0</v>
      </c>
      <c r="CB11" s="502">
        <f>payesh!CC154</f>
        <v>0</v>
      </c>
      <c r="CC11" s="502">
        <f>payesh!CD154</f>
        <v>0</v>
      </c>
      <c r="CD11" s="502">
        <f>payesh!CE154</f>
        <v>0</v>
      </c>
      <c r="CE11" s="502">
        <f>payesh!CF154</f>
        <v>0</v>
      </c>
      <c r="CF11" s="502">
        <f>payesh!CG154</f>
        <v>0</v>
      </c>
      <c r="CG11" s="502">
        <f>payesh!CH154</f>
        <v>0</v>
      </c>
      <c r="CH11" s="502">
        <f>payesh!CI154</f>
        <v>0</v>
      </c>
      <c r="CI11" s="502">
        <f>payesh!CJ154</f>
        <v>0</v>
      </c>
      <c r="CJ11" s="502">
        <f>payesh!CK154</f>
        <v>0</v>
      </c>
      <c r="CK11" s="502">
        <f>payesh!CL154</f>
        <v>0</v>
      </c>
      <c r="CL11" s="502">
        <f>payesh!CM154</f>
        <v>0</v>
      </c>
      <c r="CM11" s="502">
        <f>payesh!CN154</f>
        <v>0</v>
      </c>
      <c r="CN11" s="502">
        <f>payesh!CO154</f>
        <v>0</v>
      </c>
      <c r="CO11" s="502">
        <f>payesh!CP154</f>
        <v>0</v>
      </c>
      <c r="CP11" s="502">
        <f>payesh!CQ154</f>
        <v>0</v>
      </c>
      <c r="CQ11" s="502">
        <f>payesh!CR154</f>
        <v>0</v>
      </c>
      <c r="CR11" s="502">
        <f>payesh!CS154</f>
        <v>0</v>
      </c>
      <c r="CS11" s="502">
        <f>payesh!CT154</f>
        <v>0</v>
      </c>
      <c r="CT11" s="502">
        <f>payesh!CU154</f>
        <v>0</v>
      </c>
      <c r="CU11" s="502">
        <f>payesh!CV154</f>
        <v>0</v>
      </c>
      <c r="CV11" s="502">
        <f>payesh!CW154</f>
        <v>0</v>
      </c>
      <c r="CW11" s="502">
        <f>payesh!CX154</f>
        <v>0</v>
      </c>
      <c r="CX11" s="502">
        <f>payesh!CY154</f>
        <v>0</v>
      </c>
      <c r="CY11" s="502">
        <f>payesh!CZ154</f>
        <v>0</v>
      </c>
      <c r="CZ11" s="502">
        <f>payesh!DA154</f>
        <v>0</v>
      </c>
      <c r="DA11" s="502">
        <f>payesh!DB154</f>
        <v>0</v>
      </c>
      <c r="DB11" s="502">
        <f>payesh!DC154</f>
        <v>0</v>
      </c>
      <c r="DC11" s="502">
        <f>payesh!DD154</f>
        <v>0</v>
      </c>
      <c r="DD11" s="502">
        <f>payesh!DE154</f>
        <v>0</v>
      </c>
      <c r="DE11" s="502">
        <f>payesh!DF154</f>
        <v>0</v>
      </c>
      <c r="DF11" s="502">
        <f>payesh!DG154</f>
        <v>0</v>
      </c>
      <c r="DG11" s="502">
        <f>payesh!DH154</f>
        <v>0</v>
      </c>
      <c r="DH11" s="502">
        <f>payesh!DI154</f>
        <v>0</v>
      </c>
      <c r="DI11" s="502">
        <f>payesh!DJ154</f>
        <v>0</v>
      </c>
      <c r="DJ11" s="502">
        <f>payesh!DK154</f>
        <v>0</v>
      </c>
      <c r="DK11" s="502">
        <f>payesh!DL154</f>
        <v>0</v>
      </c>
      <c r="DL11" s="502">
        <f>payesh!DM154</f>
        <v>0</v>
      </c>
      <c r="DM11" s="502">
        <f>payesh!DN154</f>
        <v>0</v>
      </c>
      <c r="DN11" s="502">
        <f>payesh!DO154</f>
        <v>0</v>
      </c>
      <c r="DO11" s="502">
        <f>payesh!DP154</f>
        <v>0</v>
      </c>
      <c r="DP11" s="502">
        <f>payesh!DQ154</f>
        <v>0</v>
      </c>
      <c r="DQ11" s="502">
        <f>payesh!DR154</f>
        <v>0</v>
      </c>
      <c r="DR11" s="502">
        <f>payesh!DS154</f>
        <v>0</v>
      </c>
      <c r="DS11" s="502">
        <f>payesh!DT154</f>
        <v>0</v>
      </c>
      <c r="DT11" s="502">
        <f>payesh!DU154</f>
        <v>0</v>
      </c>
      <c r="DU11" s="502">
        <f>payesh!DV154</f>
        <v>0</v>
      </c>
      <c r="DV11" s="502">
        <f>payesh!DW154</f>
        <v>0</v>
      </c>
      <c r="DW11" s="502">
        <f>payesh!DX154</f>
        <v>0</v>
      </c>
      <c r="DX11" s="502">
        <f>payesh!DY154</f>
        <v>0</v>
      </c>
      <c r="DY11" s="502">
        <f>payesh!DZ154</f>
        <v>0</v>
      </c>
      <c r="DZ11" s="502">
        <f>payesh!EA154</f>
        <v>0</v>
      </c>
      <c r="EA11" s="502">
        <f>payesh!EB154</f>
        <v>0</v>
      </c>
      <c r="EB11" s="502">
        <f>payesh!EC154</f>
        <v>0</v>
      </c>
      <c r="EC11" s="503">
        <f>payesh!ED154</f>
        <v>0</v>
      </c>
      <c r="ED11" s="525">
        <f t="shared" ref="ED11:ED12" si="2">COUNTIF(D11:EC11,"ت9")</f>
        <v>0</v>
      </c>
      <c r="EE11" s="564"/>
      <c r="EF11" s="565"/>
      <c r="EG11" s="565"/>
      <c r="EH11" s="566"/>
      <c r="EI11" s="533"/>
      <c r="EJ11" s="567"/>
      <c r="EK11" s="568"/>
      <c r="EL11" s="569"/>
      <c r="EM11" s="540"/>
    </row>
    <row r="12" spans="2:143" x14ac:dyDescent="0.4">
      <c r="B12" s="508">
        <v>7</v>
      </c>
      <c r="C12" s="509"/>
      <c r="D12" s="501">
        <f>payesh!E155</f>
        <v>0</v>
      </c>
      <c r="E12" s="502">
        <f>payesh!F155</f>
        <v>0</v>
      </c>
      <c r="F12" s="502">
        <f>payesh!G155</f>
        <v>0</v>
      </c>
      <c r="G12" s="502">
        <f>payesh!H155</f>
        <v>0</v>
      </c>
      <c r="H12" s="502">
        <f>payesh!I155</f>
        <v>0</v>
      </c>
      <c r="I12" s="502">
        <f>payesh!J155</f>
        <v>0</v>
      </c>
      <c r="J12" s="502">
        <f>payesh!K155</f>
        <v>0</v>
      </c>
      <c r="K12" s="502">
        <f>payesh!L155</f>
        <v>0</v>
      </c>
      <c r="L12" s="502">
        <f>payesh!M155</f>
        <v>0</v>
      </c>
      <c r="M12" s="502">
        <f>payesh!N155</f>
        <v>0</v>
      </c>
      <c r="N12" s="502">
        <f>payesh!O155</f>
        <v>0</v>
      </c>
      <c r="O12" s="502">
        <f>payesh!P155</f>
        <v>0</v>
      </c>
      <c r="P12" s="502">
        <f>payesh!Q155</f>
        <v>0</v>
      </c>
      <c r="Q12" s="502">
        <f>payesh!R155</f>
        <v>0</v>
      </c>
      <c r="R12" s="502">
        <f>payesh!S155</f>
        <v>0</v>
      </c>
      <c r="S12" s="502">
        <f>payesh!T155</f>
        <v>0</v>
      </c>
      <c r="T12" s="502">
        <f>payesh!U155</f>
        <v>0</v>
      </c>
      <c r="U12" s="502">
        <f>payesh!V155</f>
        <v>0</v>
      </c>
      <c r="V12" s="502">
        <f>payesh!W155</f>
        <v>0</v>
      </c>
      <c r="W12" s="502">
        <f>payesh!X155</f>
        <v>0</v>
      </c>
      <c r="X12" s="502">
        <f>payesh!Y155</f>
        <v>0</v>
      </c>
      <c r="Y12" s="502">
        <f>payesh!Z155</f>
        <v>0</v>
      </c>
      <c r="Z12" s="502">
        <f>payesh!AA155</f>
        <v>0</v>
      </c>
      <c r="AA12" s="502">
        <f>payesh!AB155</f>
        <v>0</v>
      </c>
      <c r="AB12" s="502">
        <f>payesh!AC155</f>
        <v>0</v>
      </c>
      <c r="AC12" s="502">
        <f>payesh!AD155</f>
        <v>0</v>
      </c>
      <c r="AD12" s="502">
        <f>payesh!AE155</f>
        <v>0</v>
      </c>
      <c r="AE12" s="502">
        <f>payesh!AF155</f>
        <v>0</v>
      </c>
      <c r="AF12" s="502">
        <f>payesh!AG155</f>
        <v>0</v>
      </c>
      <c r="AG12" s="502">
        <f>payesh!AH155</f>
        <v>0</v>
      </c>
      <c r="AH12" s="502">
        <f>payesh!AI155</f>
        <v>0</v>
      </c>
      <c r="AI12" s="502">
        <f>payesh!AJ155</f>
        <v>0</v>
      </c>
      <c r="AJ12" s="502">
        <f>payesh!AK155</f>
        <v>0</v>
      </c>
      <c r="AK12" s="502">
        <f>payesh!AL155</f>
        <v>0</v>
      </c>
      <c r="AL12" s="502">
        <f>payesh!AM155</f>
        <v>0</v>
      </c>
      <c r="AM12" s="502">
        <f>payesh!AN155</f>
        <v>0</v>
      </c>
      <c r="AN12" s="502">
        <f>payesh!AO155</f>
        <v>0</v>
      </c>
      <c r="AO12" s="502">
        <f>payesh!AP155</f>
        <v>0</v>
      </c>
      <c r="AP12" s="502">
        <f>payesh!AQ155</f>
        <v>0</v>
      </c>
      <c r="AQ12" s="502">
        <f>payesh!AR155</f>
        <v>0</v>
      </c>
      <c r="AR12" s="502">
        <f>payesh!AS155</f>
        <v>0</v>
      </c>
      <c r="AS12" s="502">
        <f>payesh!AT155</f>
        <v>0</v>
      </c>
      <c r="AT12" s="502">
        <f>payesh!AU155</f>
        <v>0</v>
      </c>
      <c r="AU12" s="502">
        <f>payesh!AV155</f>
        <v>0</v>
      </c>
      <c r="AV12" s="502">
        <f>payesh!AW155</f>
        <v>0</v>
      </c>
      <c r="AW12" s="502">
        <f>payesh!AX155</f>
        <v>0</v>
      </c>
      <c r="AX12" s="502">
        <f>payesh!AY155</f>
        <v>0</v>
      </c>
      <c r="AY12" s="502">
        <f>payesh!AZ155</f>
        <v>0</v>
      </c>
      <c r="AZ12" s="502">
        <f>payesh!BA155</f>
        <v>0</v>
      </c>
      <c r="BA12" s="502">
        <f>payesh!BB155</f>
        <v>0</v>
      </c>
      <c r="BB12" s="502">
        <f>payesh!BC155</f>
        <v>0</v>
      </c>
      <c r="BC12" s="502">
        <f>payesh!BD155</f>
        <v>0</v>
      </c>
      <c r="BD12" s="502">
        <f>payesh!BE155</f>
        <v>0</v>
      </c>
      <c r="BE12" s="502">
        <f>payesh!BF155</f>
        <v>0</v>
      </c>
      <c r="BF12" s="502">
        <f>payesh!BG155</f>
        <v>0</v>
      </c>
      <c r="BG12" s="502">
        <f>payesh!BH155</f>
        <v>0</v>
      </c>
      <c r="BH12" s="502">
        <f>payesh!BI155</f>
        <v>0</v>
      </c>
      <c r="BI12" s="502">
        <f>payesh!BJ155</f>
        <v>0</v>
      </c>
      <c r="BJ12" s="502">
        <f>payesh!BK155</f>
        <v>0</v>
      </c>
      <c r="BK12" s="502">
        <f>payesh!BL155</f>
        <v>0</v>
      </c>
      <c r="BL12" s="502">
        <f>payesh!BM155</f>
        <v>0</v>
      </c>
      <c r="BM12" s="502">
        <f>payesh!BN155</f>
        <v>0</v>
      </c>
      <c r="BN12" s="502">
        <f>payesh!BO155</f>
        <v>0</v>
      </c>
      <c r="BO12" s="502">
        <f>payesh!BP155</f>
        <v>0</v>
      </c>
      <c r="BP12" s="502">
        <f>payesh!BQ155</f>
        <v>0</v>
      </c>
      <c r="BQ12" s="502">
        <f>payesh!BR155</f>
        <v>0</v>
      </c>
      <c r="BR12" s="502">
        <f>payesh!BS155</f>
        <v>0</v>
      </c>
      <c r="BS12" s="502">
        <f>payesh!BT155</f>
        <v>0</v>
      </c>
      <c r="BT12" s="502">
        <f>payesh!BU155</f>
        <v>0</v>
      </c>
      <c r="BU12" s="502">
        <f>payesh!BV155</f>
        <v>0</v>
      </c>
      <c r="BV12" s="502">
        <f>payesh!BW155</f>
        <v>0</v>
      </c>
      <c r="BW12" s="502">
        <f>payesh!BX155</f>
        <v>0</v>
      </c>
      <c r="BX12" s="502">
        <f>payesh!BY155</f>
        <v>0</v>
      </c>
      <c r="BY12" s="502">
        <f>payesh!BZ155</f>
        <v>0</v>
      </c>
      <c r="BZ12" s="502">
        <f>payesh!CA155</f>
        <v>0</v>
      </c>
      <c r="CA12" s="502">
        <f>payesh!CB155</f>
        <v>0</v>
      </c>
      <c r="CB12" s="502">
        <f>payesh!CC155</f>
        <v>0</v>
      </c>
      <c r="CC12" s="502">
        <f>payesh!CD155</f>
        <v>0</v>
      </c>
      <c r="CD12" s="502">
        <f>payesh!CE155</f>
        <v>0</v>
      </c>
      <c r="CE12" s="502">
        <f>payesh!CF155</f>
        <v>0</v>
      </c>
      <c r="CF12" s="502">
        <f>payesh!CG155</f>
        <v>0</v>
      </c>
      <c r="CG12" s="502">
        <f>payesh!CH155</f>
        <v>0</v>
      </c>
      <c r="CH12" s="502">
        <f>payesh!CI155</f>
        <v>0</v>
      </c>
      <c r="CI12" s="502">
        <f>payesh!CJ155</f>
        <v>0</v>
      </c>
      <c r="CJ12" s="502">
        <f>payesh!CK155</f>
        <v>0</v>
      </c>
      <c r="CK12" s="502">
        <f>payesh!CL155</f>
        <v>0</v>
      </c>
      <c r="CL12" s="502">
        <f>payesh!CM155</f>
        <v>0</v>
      </c>
      <c r="CM12" s="502">
        <f>payesh!CN155</f>
        <v>0</v>
      </c>
      <c r="CN12" s="502">
        <f>payesh!CO155</f>
        <v>0</v>
      </c>
      <c r="CO12" s="502">
        <f>payesh!CP155</f>
        <v>0</v>
      </c>
      <c r="CP12" s="502">
        <f>payesh!CQ155</f>
        <v>0</v>
      </c>
      <c r="CQ12" s="502">
        <f>payesh!CR155</f>
        <v>0</v>
      </c>
      <c r="CR12" s="502">
        <f>payesh!CS155</f>
        <v>0</v>
      </c>
      <c r="CS12" s="502">
        <f>payesh!CT155</f>
        <v>0</v>
      </c>
      <c r="CT12" s="502">
        <f>payesh!CU155</f>
        <v>0</v>
      </c>
      <c r="CU12" s="502">
        <f>payesh!CV155</f>
        <v>0</v>
      </c>
      <c r="CV12" s="502">
        <f>payesh!CW155</f>
        <v>0</v>
      </c>
      <c r="CW12" s="502">
        <f>payesh!CX155</f>
        <v>0</v>
      </c>
      <c r="CX12" s="502">
        <f>payesh!CY155</f>
        <v>0</v>
      </c>
      <c r="CY12" s="502">
        <f>payesh!CZ155</f>
        <v>0</v>
      </c>
      <c r="CZ12" s="502">
        <f>payesh!DA155</f>
        <v>0</v>
      </c>
      <c r="DA12" s="502">
        <f>payesh!DB155</f>
        <v>0</v>
      </c>
      <c r="DB12" s="502">
        <f>payesh!DC155</f>
        <v>0</v>
      </c>
      <c r="DC12" s="502">
        <f>payesh!DD155</f>
        <v>0</v>
      </c>
      <c r="DD12" s="502">
        <f>payesh!DE155</f>
        <v>0</v>
      </c>
      <c r="DE12" s="502">
        <f>payesh!DF155</f>
        <v>0</v>
      </c>
      <c r="DF12" s="502">
        <f>payesh!DG155</f>
        <v>0</v>
      </c>
      <c r="DG12" s="502">
        <f>payesh!DH155</f>
        <v>0</v>
      </c>
      <c r="DH12" s="502">
        <f>payesh!DI155</f>
        <v>0</v>
      </c>
      <c r="DI12" s="502">
        <f>payesh!DJ155</f>
        <v>0</v>
      </c>
      <c r="DJ12" s="502">
        <f>payesh!DK155</f>
        <v>0</v>
      </c>
      <c r="DK12" s="502">
        <f>payesh!DL155</f>
        <v>0</v>
      </c>
      <c r="DL12" s="502">
        <f>payesh!DM155</f>
        <v>0</v>
      </c>
      <c r="DM12" s="502">
        <f>payesh!DN155</f>
        <v>0</v>
      </c>
      <c r="DN12" s="502">
        <f>payesh!DO155</f>
        <v>0</v>
      </c>
      <c r="DO12" s="502">
        <f>payesh!DP155</f>
        <v>0</v>
      </c>
      <c r="DP12" s="502">
        <f>payesh!DQ155</f>
        <v>0</v>
      </c>
      <c r="DQ12" s="502">
        <f>payesh!DR155</f>
        <v>0</v>
      </c>
      <c r="DR12" s="502">
        <f>payesh!DS155</f>
        <v>0</v>
      </c>
      <c r="DS12" s="502">
        <f>payesh!DT155</f>
        <v>0</v>
      </c>
      <c r="DT12" s="502">
        <f>payesh!DU155</f>
        <v>0</v>
      </c>
      <c r="DU12" s="502">
        <f>payesh!DV155</f>
        <v>0</v>
      </c>
      <c r="DV12" s="502">
        <f>payesh!DW155</f>
        <v>0</v>
      </c>
      <c r="DW12" s="502">
        <f>payesh!DX155</f>
        <v>0</v>
      </c>
      <c r="DX12" s="502">
        <f>payesh!DY155</f>
        <v>0</v>
      </c>
      <c r="DY12" s="502">
        <f>payesh!DZ155</f>
        <v>0</v>
      </c>
      <c r="DZ12" s="502">
        <f>payesh!EA155</f>
        <v>0</v>
      </c>
      <c r="EA12" s="502">
        <f>payesh!EB155</f>
        <v>0</v>
      </c>
      <c r="EB12" s="502">
        <f>payesh!EC155</f>
        <v>0</v>
      </c>
      <c r="EC12" s="503">
        <f>payesh!ED155</f>
        <v>0</v>
      </c>
      <c r="ED12" s="525">
        <f t="shared" si="2"/>
        <v>0</v>
      </c>
      <c r="EE12" s="564"/>
      <c r="EF12" s="565"/>
      <c r="EG12" s="565"/>
      <c r="EH12" s="566"/>
      <c r="EI12" s="533"/>
      <c r="EJ12" s="567"/>
      <c r="EK12" s="568"/>
      <c r="EL12" s="569"/>
      <c r="EM12" s="540"/>
    </row>
    <row r="13" spans="2:143" ht="43.5" thickBot="1" x14ac:dyDescent="0.45">
      <c r="B13" s="508">
        <v>8</v>
      </c>
      <c r="C13" s="509" t="s">
        <v>427</v>
      </c>
      <c r="D13" s="510">
        <f>payesh!E154</f>
        <v>0</v>
      </c>
      <c r="E13" s="511">
        <f>payesh!F154</f>
        <v>0</v>
      </c>
      <c r="F13" s="511">
        <f>payesh!G154</f>
        <v>0</v>
      </c>
      <c r="G13" s="511">
        <f>payesh!H154</f>
        <v>0</v>
      </c>
      <c r="H13" s="511">
        <f>payesh!I154</f>
        <v>0</v>
      </c>
      <c r="I13" s="511">
        <f>payesh!J154</f>
        <v>0</v>
      </c>
      <c r="J13" s="511">
        <f>payesh!K154</f>
        <v>0</v>
      </c>
      <c r="K13" s="511">
        <f>payesh!L154</f>
        <v>0</v>
      </c>
      <c r="L13" s="511">
        <f>payesh!M154</f>
        <v>0</v>
      </c>
      <c r="M13" s="511">
        <f>payesh!N154</f>
        <v>0</v>
      </c>
      <c r="N13" s="511">
        <f>payesh!O154</f>
        <v>0</v>
      </c>
      <c r="O13" s="511">
        <f>payesh!P154</f>
        <v>0</v>
      </c>
      <c r="P13" s="511">
        <f>payesh!Q154</f>
        <v>0</v>
      </c>
      <c r="Q13" s="511">
        <f>payesh!R154</f>
        <v>0</v>
      </c>
      <c r="R13" s="511">
        <f>payesh!S154</f>
        <v>0</v>
      </c>
      <c r="S13" s="511">
        <f>payesh!T154</f>
        <v>0</v>
      </c>
      <c r="T13" s="511">
        <f>payesh!U154</f>
        <v>0</v>
      </c>
      <c r="U13" s="511">
        <f>payesh!V154</f>
        <v>0</v>
      </c>
      <c r="V13" s="511">
        <f>payesh!W154</f>
        <v>0</v>
      </c>
      <c r="W13" s="511">
        <f>payesh!X154</f>
        <v>0</v>
      </c>
      <c r="X13" s="511">
        <f>payesh!Y154</f>
        <v>0</v>
      </c>
      <c r="Y13" s="511">
        <f>payesh!Z154</f>
        <v>0</v>
      </c>
      <c r="Z13" s="511">
        <f>payesh!AA154</f>
        <v>0</v>
      </c>
      <c r="AA13" s="511">
        <f>payesh!AB154</f>
        <v>0</v>
      </c>
      <c r="AB13" s="511">
        <f>payesh!AC154</f>
        <v>0</v>
      </c>
      <c r="AC13" s="511">
        <f>payesh!AD154</f>
        <v>0</v>
      </c>
      <c r="AD13" s="511">
        <f>payesh!AE154</f>
        <v>0</v>
      </c>
      <c r="AE13" s="511">
        <f>payesh!AF154</f>
        <v>0</v>
      </c>
      <c r="AF13" s="511">
        <f>payesh!AG154</f>
        <v>0</v>
      </c>
      <c r="AG13" s="511">
        <f>payesh!AH154</f>
        <v>0</v>
      </c>
      <c r="AH13" s="511">
        <f>payesh!AI154</f>
        <v>0</v>
      </c>
      <c r="AI13" s="511">
        <f>payesh!AJ154</f>
        <v>0</v>
      </c>
      <c r="AJ13" s="511">
        <f>payesh!AK154</f>
        <v>0</v>
      </c>
      <c r="AK13" s="511">
        <f>payesh!AL154</f>
        <v>0</v>
      </c>
      <c r="AL13" s="511">
        <f>payesh!AM154</f>
        <v>0</v>
      </c>
      <c r="AM13" s="511">
        <f>payesh!AN154</f>
        <v>0</v>
      </c>
      <c r="AN13" s="511">
        <f>payesh!AO154</f>
        <v>0</v>
      </c>
      <c r="AO13" s="511">
        <f>payesh!AP154</f>
        <v>0</v>
      </c>
      <c r="AP13" s="511">
        <f>payesh!AQ154</f>
        <v>0</v>
      </c>
      <c r="AQ13" s="511">
        <f>payesh!AR154</f>
        <v>0</v>
      </c>
      <c r="AR13" s="511">
        <f>payesh!AS154</f>
        <v>0</v>
      </c>
      <c r="AS13" s="511">
        <f>payesh!AT154</f>
        <v>0</v>
      </c>
      <c r="AT13" s="511">
        <f>payesh!AU154</f>
        <v>0</v>
      </c>
      <c r="AU13" s="511">
        <f>payesh!AV154</f>
        <v>0</v>
      </c>
      <c r="AV13" s="511">
        <f>payesh!AW154</f>
        <v>0</v>
      </c>
      <c r="AW13" s="511">
        <f>payesh!AX154</f>
        <v>0</v>
      </c>
      <c r="AX13" s="511">
        <f>payesh!AY154</f>
        <v>0</v>
      </c>
      <c r="AY13" s="511">
        <f>payesh!AZ154</f>
        <v>0</v>
      </c>
      <c r="AZ13" s="511">
        <f>payesh!BA154</f>
        <v>0</v>
      </c>
      <c r="BA13" s="511">
        <f>payesh!BB154</f>
        <v>0</v>
      </c>
      <c r="BB13" s="511">
        <f>payesh!BC154</f>
        <v>0</v>
      </c>
      <c r="BC13" s="511">
        <f>payesh!BD154</f>
        <v>0</v>
      </c>
      <c r="BD13" s="511">
        <f>payesh!BE154</f>
        <v>0</v>
      </c>
      <c r="BE13" s="511">
        <f>payesh!BF154</f>
        <v>0</v>
      </c>
      <c r="BF13" s="511">
        <f>payesh!BG154</f>
        <v>0</v>
      </c>
      <c r="BG13" s="511">
        <f>payesh!BH154</f>
        <v>0</v>
      </c>
      <c r="BH13" s="511">
        <f>payesh!BI154</f>
        <v>0</v>
      </c>
      <c r="BI13" s="511">
        <f>payesh!BJ154</f>
        <v>0</v>
      </c>
      <c r="BJ13" s="511">
        <f>payesh!BK154</f>
        <v>0</v>
      </c>
      <c r="BK13" s="511">
        <f>payesh!BL154</f>
        <v>0</v>
      </c>
      <c r="BL13" s="511">
        <f>payesh!BM154</f>
        <v>0</v>
      </c>
      <c r="BM13" s="511">
        <f>payesh!BN154</f>
        <v>0</v>
      </c>
      <c r="BN13" s="511">
        <f>payesh!BO154</f>
        <v>0</v>
      </c>
      <c r="BO13" s="511">
        <f>payesh!BP154</f>
        <v>0</v>
      </c>
      <c r="BP13" s="511">
        <f>payesh!BQ154</f>
        <v>0</v>
      </c>
      <c r="BQ13" s="511">
        <f>payesh!BR154</f>
        <v>0</v>
      </c>
      <c r="BR13" s="511">
        <f>payesh!BS154</f>
        <v>0</v>
      </c>
      <c r="BS13" s="511">
        <f>payesh!BT154</f>
        <v>0</v>
      </c>
      <c r="BT13" s="511">
        <f>payesh!BU154</f>
        <v>0</v>
      </c>
      <c r="BU13" s="511">
        <f>payesh!BV154</f>
        <v>0</v>
      </c>
      <c r="BV13" s="511">
        <f>payesh!BW154</f>
        <v>0</v>
      </c>
      <c r="BW13" s="511">
        <f>payesh!BX154</f>
        <v>0</v>
      </c>
      <c r="BX13" s="511">
        <f>payesh!BY154</f>
        <v>0</v>
      </c>
      <c r="BY13" s="511">
        <f>payesh!BZ154</f>
        <v>0</v>
      </c>
      <c r="BZ13" s="511">
        <f>payesh!CA154</f>
        <v>0</v>
      </c>
      <c r="CA13" s="511">
        <f>payesh!CB154</f>
        <v>0</v>
      </c>
      <c r="CB13" s="511">
        <f>payesh!CC154</f>
        <v>0</v>
      </c>
      <c r="CC13" s="511">
        <f>payesh!CD154</f>
        <v>0</v>
      </c>
      <c r="CD13" s="511">
        <f>payesh!CE154</f>
        <v>0</v>
      </c>
      <c r="CE13" s="511">
        <f>payesh!CF154</f>
        <v>0</v>
      </c>
      <c r="CF13" s="511">
        <f>payesh!CG154</f>
        <v>0</v>
      </c>
      <c r="CG13" s="511">
        <f>payesh!CH154</f>
        <v>0</v>
      </c>
      <c r="CH13" s="511">
        <f>payesh!CI154</f>
        <v>0</v>
      </c>
      <c r="CI13" s="511">
        <f>payesh!CJ154</f>
        <v>0</v>
      </c>
      <c r="CJ13" s="511">
        <f>payesh!CK154</f>
        <v>0</v>
      </c>
      <c r="CK13" s="511">
        <f>payesh!CL154</f>
        <v>0</v>
      </c>
      <c r="CL13" s="511">
        <f>payesh!CM154</f>
        <v>0</v>
      </c>
      <c r="CM13" s="511">
        <f>payesh!CN154</f>
        <v>0</v>
      </c>
      <c r="CN13" s="511">
        <f>payesh!CO154</f>
        <v>0</v>
      </c>
      <c r="CO13" s="511">
        <f>payesh!CP154</f>
        <v>0</v>
      </c>
      <c r="CP13" s="511">
        <f>payesh!CQ154</f>
        <v>0</v>
      </c>
      <c r="CQ13" s="511">
        <f>payesh!CR154</f>
        <v>0</v>
      </c>
      <c r="CR13" s="511">
        <f>payesh!CS154</f>
        <v>0</v>
      </c>
      <c r="CS13" s="511">
        <f>payesh!CT154</f>
        <v>0</v>
      </c>
      <c r="CT13" s="511">
        <f>payesh!CU154</f>
        <v>0</v>
      </c>
      <c r="CU13" s="511">
        <f>payesh!CV154</f>
        <v>0</v>
      </c>
      <c r="CV13" s="511">
        <f>payesh!CW154</f>
        <v>0</v>
      </c>
      <c r="CW13" s="511">
        <f>payesh!CX154</f>
        <v>0</v>
      </c>
      <c r="CX13" s="511">
        <f>payesh!CY154</f>
        <v>0</v>
      </c>
      <c r="CY13" s="511">
        <f>payesh!CZ154</f>
        <v>0</v>
      </c>
      <c r="CZ13" s="511">
        <f>payesh!DA154</f>
        <v>0</v>
      </c>
      <c r="DA13" s="511">
        <f>payesh!DB154</f>
        <v>0</v>
      </c>
      <c r="DB13" s="511">
        <f>payesh!DC154</f>
        <v>0</v>
      </c>
      <c r="DC13" s="511">
        <f>payesh!DD154</f>
        <v>0</v>
      </c>
      <c r="DD13" s="511">
        <f>payesh!DE154</f>
        <v>0</v>
      </c>
      <c r="DE13" s="511">
        <f>payesh!DF154</f>
        <v>0</v>
      </c>
      <c r="DF13" s="511">
        <f>payesh!DG154</f>
        <v>0</v>
      </c>
      <c r="DG13" s="511">
        <f>payesh!DH154</f>
        <v>0</v>
      </c>
      <c r="DH13" s="511">
        <f>payesh!DI154</f>
        <v>0</v>
      </c>
      <c r="DI13" s="511">
        <f>payesh!DJ154</f>
        <v>0</v>
      </c>
      <c r="DJ13" s="511">
        <f>payesh!DK154</f>
        <v>0</v>
      </c>
      <c r="DK13" s="511">
        <f>payesh!DL154</f>
        <v>0</v>
      </c>
      <c r="DL13" s="511">
        <f>payesh!DM154</f>
        <v>0</v>
      </c>
      <c r="DM13" s="511">
        <f>payesh!DN154</f>
        <v>0</v>
      </c>
      <c r="DN13" s="511">
        <f>payesh!DO154</f>
        <v>0</v>
      </c>
      <c r="DO13" s="511">
        <f>payesh!DP154</f>
        <v>0</v>
      </c>
      <c r="DP13" s="511">
        <f>payesh!DQ154</f>
        <v>0</v>
      </c>
      <c r="DQ13" s="511">
        <f>payesh!DR154</f>
        <v>0</v>
      </c>
      <c r="DR13" s="511">
        <f>payesh!DS154</f>
        <v>0</v>
      </c>
      <c r="DS13" s="511">
        <f>payesh!DT154</f>
        <v>0</v>
      </c>
      <c r="DT13" s="511">
        <f>payesh!DU154</f>
        <v>0</v>
      </c>
      <c r="DU13" s="511">
        <f>payesh!DV154</f>
        <v>0</v>
      </c>
      <c r="DV13" s="511">
        <f>payesh!DW154</f>
        <v>0</v>
      </c>
      <c r="DW13" s="511">
        <f>payesh!DX154</f>
        <v>0</v>
      </c>
      <c r="DX13" s="511">
        <f>payesh!DY154</f>
        <v>0</v>
      </c>
      <c r="DY13" s="511">
        <f>payesh!DZ154</f>
        <v>0</v>
      </c>
      <c r="DZ13" s="511">
        <f>payesh!EA154</f>
        <v>0</v>
      </c>
      <c r="EA13" s="511">
        <f>payesh!EB154</f>
        <v>0</v>
      </c>
      <c r="EB13" s="511">
        <f>payesh!EC154</f>
        <v>0</v>
      </c>
      <c r="EC13" s="512">
        <f>payesh!ED154</f>
        <v>0</v>
      </c>
      <c r="ED13" s="530">
        <f>COUNTIF(D13:EC13,"ت11")</f>
        <v>0</v>
      </c>
      <c r="EE13" s="513">
        <f>Pardakhti!O13</f>
        <v>0</v>
      </c>
      <c r="EF13" s="514">
        <f>Pardakhti!P13</f>
        <v>0</v>
      </c>
      <c r="EG13" s="514">
        <f>Pardakhti!Q13</f>
        <v>0</v>
      </c>
      <c r="EH13" s="536">
        <f>Pardakhti!R13</f>
        <v>0</v>
      </c>
      <c r="EI13" s="533">
        <f t="shared" si="0"/>
        <v>0</v>
      </c>
      <c r="EJ13" s="539">
        <f>COUNTIF(J13:EC13,"ت11")</f>
        <v>0</v>
      </c>
      <c r="EK13" s="515">
        <f>Pardakhti!Z13</f>
        <v>0</v>
      </c>
      <c r="EL13" s="516">
        <f>Pardakhti!AA13</f>
        <v>0</v>
      </c>
      <c r="EM13" s="540">
        <f t="shared" si="1"/>
        <v>0</v>
      </c>
    </row>
    <row r="14" spans="2:143" ht="19.5" thickBot="1" x14ac:dyDescent="0.45">
      <c r="B14" s="754" t="s">
        <v>106</v>
      </c>
      <c r="C14" s="755"/>
      <c r="D14" s="756"/>
      <c r="E14" s="756"/>
      <c r="F14" s="756"/>
      <c r="G14" s="756"/>
      <c r="H14" s="756"/>
      <c r="I14" s="756"/>
      <c r="J14" s="756"/>
      <c r="K14" s="756"/>
      <c r="L14" s="756"/>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756"/>
      <c r="AM14" s="756"/>
      <c r="AN14" s="756"/>
      <c r="AO14" s="756"/>
      <c r="AP14" s="756"/>
      <c r="AQ14" s="756"/>
      <c r="AR14" s="756"/>
      <c r="AS14" s="756"/>
      <c r="AT14" s="756"/>
      <c r="AU14" s="756"/>
      <c r="AV14" s="756"/>
      <c r="AW14" s="756"/>
      <c r="AX14" s="756"/>
      <c r="AY14" s="756"/>
      <c r="AZ14" s="756"/>
      <c r="BA14" s="756"/>
      <c r="BB14" s="756"/>
      <c r="BC14" s="756"/>
      <c r="BD14" s="756"/>
      <c r="BE14" s="756"/>
      <c r="BF14" s="756"/>
      <c r="BG14" s="756"/>
      <c r="BH14" s="756"/>
      <c r="BI14" s="756"/>
      <c r="BJ14" s="756"/>
      <c r="BK14" s="756"/>
      <c r="BL14" s="756"/>
      <c r="BM14" s="756"/>
      <c r="BN14" s="756"/>
      <c r="BO14" s="756"/>
      <c r="BP14" s="756"/>
      <c r="BQ14" s="756"/>
      <c r="BR14" s="756"/>
      <c r="BS14" s="756"/>
      <c r="BT14" s="756"/>
      <c r="BU14" s="756"/>
      <c r="BV14" s="756"/>
      <c r="BW14" s="756"/>
      <c r="BX14" s="756"/>
      <c r="BY14" s="756"/>
      <c r="BZ14" s="756"/>
      <c r="CA14" s="756"/>
      <c r="CB14" s="756"/>
      <c r="CC14" s="756"/>
      <c r="CD14" s="756"/>
      <c r="CE14" s="756"/>
      <c r="CF14" s="756"/>
      <c r="CG14" s="756"/>
      <c r="CH14" s="756"/>
      <c r="CI14" s="756"/>
      <c r="CJ14" s="756"/>
      <c r="CK14" s="756"/>
      <c r="CL14" s="756"/>
      <c r="CM14" s="756"/>
      <c r="CN14" s="756"/>
      <c r="CO14" s="756"/>
      <c r="CP14" s="756"/>
      <c r="CQ14" s="756"/>
      <c r="CR14" s="756"/>
      <c r="CS14" s="756"/>
      <c r="CT14" s="756"/>
      <c r="CU14" s="756"/>
      <c r="CV14" s="756"/>
      <c r="CW14" s="756"/>
      <c r="CX14" s="756"/>
      <c r="CY14" s="756"/>
      <c r="CZ14" s="756"/>
      <c r="DA14" s="756"/>
      <c r="DB14" s="756"/>
      <c r="DC14" s="756"/>
      <c r="DD14" s="756"/>
      <c r="DE14" s="756"/>
      <c r="DF14" s="756"/>
      <c r="DG14" s="756"/>
      <c r="DH14" s="756"/>
      <c r="DI14" s="756"/>
      <c r="DJ14" s="756"/>
      <c r="DK14" s="756"/>
      <c r="DL14" s="756"/>
      <c r="DM14" s="756"/>
      <c r="DN14" s="756"/>
      <c r="DO14" s="756"/>
      <c r="DP14" s="756"/>
      <c r="DQ14" s="756"/>
      <c r="DR14" s="756"/>
      <c r="DS14" s="756"/>
      <c r="DT14" s="756"/>
      <c r="DU14" s="756"/>
      <c r="DV14" s="756"/>
      <c r="DW14" s="756"/>
      <c r="DX14" s="756"/>
      <c r="DY14" s="756"/>
      <c r="DZ14" s="756"/>
      <c r="EA14" s="756"/>
      <c r="EB14" s="756"/>
      <c r="EC14" s="756"/>
      <c r="ED14" s="529">
        <f>SUM(ED6:ED13)</f>
        <v>0</v>
      </c>
      <c r="EE14" s="534">
        <f t="shared" ref="EE14:EI14" si="3">SUM(EE6:EE13)</f>
        <v>0</v>
      </c>
      <c r="EF14" s="534">
        <f t="shared" si="3"/>
        <v>0</v>
      </c>
      <c r="EG14" s="534">
        <f t="shared" si="3"/>
        <v>0</v>
      </c>
      <c r="EH14" s="535">
        <f t="shared" si="3"/>
        <v>0</v>
      </c>
      <c r="EI14" s="526">
        <f t="shared" si="3"/>
        <v>0</v>
      </c>
      <c r="EJ14" s="517">
        <f>SUM(EJ6:EJ13)</f>
        <v>0</v>
      </c>
      <c r="EK14" s="541">
        <f t="shared" ref="EK14:EM14" si="4">SUM(EK6:EK13)</f>
        <v>0</v>
      </c>
      <c r="EL14" s="542">
        <f t="shared" si="4"/>
        <v>0</v>
      </c>
      <c r="EM14" s="527">
        <f t="shared" si="4"/>
        <v>0</v>
      </c>
    </row>
    <row r="15" spans="2:143" ht="19.5" thickBot="1" x14ac:dyDescent="0.45">
      <c r="B15" s="754" t="s">
        <v>428</v>
      </c>
      <c r="C15" s="772"/>
      <c r="D15" s="773"/>
      <c r="E15" s="755"/>
      <c r="F15" s="755"/>
      <c r="G15" s="755"/>
      <c r="H15" s="755"/>
      <c r="I15" s="755"/>
      <c r="J15" s="755"/>
      <c r="K15" s="755"/>
      <c r="L15" s="755"/>
      <c r="M15" s="755"/>
      <c r="N15" s="755"/>
      <c r="O15" s="755"/>
      <c r="P15" s="772"/>
      <c r="Q15" s="773" t="s">
        <v>227</v>
      </c>
      <c r="R15" s="755"/>
      <c r="S15" s="755"/>
      <c r="T15" s="755"/>
      <c r="U15" s="755"/>
      <c r="V15" s="755"/>
      <c r="W15" s="755"/>
      <c r="X15" s="755"/>
      <c r="Y15" s="755"/>
      <c r="Z15" s="755"/>
      <c r="AA15" s="755"/>
      <c r="AB15" s="755"/>
      <c r="AC15" s="755"/>
      <c r="AD15" s="755"/>
      <c r="AE15" s="755"/>
      <c r="AF15" s="755"/>
      <c r="AG15" s="755"/>
      <c r="AH15" s="755"/>
      <c r="AI15" s="755"/>
      <c r="AJ15" s="755"/>
      <c r="AK15" s="755"/>
      <c r="AL15" s="755"/>
      <c r="AM15" s="755"/>
      <c r="AN15" s="755"/>
      <c r="AO15" s="755"/>
      <c r="AP15" s="755"/>
      <c r="AQ15" s="755"/>
      <c r="AR15" s="755"/>
      <c r="AS15" s="755"/>
      <c r="AT15" s="755"/>
      <c r="AU15" s="755"/>
      <c r="AV15" s="755"/>
      <c r="AW15" s="755"/>
      <c r="AX15" s="755"/>
      <c r="AY15" s="755"/>
      <c r="AZ15" s="755"/>
      <c r="BA15" s="755"/>
      <c r="BB15" s="755"/>
      <c r="BC15" s="755"/>
      <c r="BD15" s="755"/>
      <c r="BE15" s="755"/>
      <c r="BF15" s="755"/>
      <c r="BG15" s="755"/>
      <c r="BH15" s="755"/>
      <c r="BI15" s="755"/>
      <c r="BJ15" s="755"/>
      <c r="BK15" s="755"/>
      <c r="BL15" s="755"/>
      <c r="BM15" s="755"/>
      <c r="BN15" s="755"/>
      <c r="BO15" s="755"/>
      <c r="BP15" s="755"/>
      <c r="BQ15" s="755"/>
      <c r="BR15" s="755"/>
      <c r="BS15" s="755"/>
      <c r="BT15" s="755"/>
      <c r="BU15" s="755"/>
      <c r="BV15" s="755"/>
      <c r="BW15" s="755"/>
      <c r="BX15" s="755"/>
      <c r="BY15" s="755"/>
      <c r="BZ15" s="755"/>
      <c r="CA15" s="755"/>
      <c r="CB15" s="755"/>
      <c r="CC15" s="755"/>
      <c r="CD15" s="755"/>
      <c r="CE15" s="755"/>
      <c r="CF15" s="755"/>
      <c r="CG15" s="755"/>
      <c r="CH15" s="755"/>
      <c r="CI15" s="755"/>
      <c r="CJ15" s="755"/>
      <c r="CK15" s="755"/>
      <c r="CL15" s="755"/>
      <c r="CM15" s="755"/>
      <c r="CN15" s="755"/>
      <c r="CO15" s="755"/>
      <c r="CP15" s="755"/>
      <c r="CQ15" s="755"/>
      <c r="CR15" s="755"/>
      <c r="CS15" s="755"/>
      <c r="CT15" s="755"/>
      <c r="CU15" s="755"/>
      <c r="CV15" s="755"/>
      <c r="CW15" s="755"/>
      <c r="CX15" s="755"/>
      <c r="CY15" s="755"/>
      <c r="CZ15" s="755"/>
      <c r="DA15" s="755"/>
      <c r="DB15" s="755"/>
      <c r="DC15" s="755"/>
      <c r="DD15" s="755"/>
      <c r="DE15" s="755"/>
      <c r="DF15" s="755"/>
      <c r="DG15" s="755"/>
      <c r="DH15" s="755"/>
      <c r="DI15" s="755"/>
      <c r="DJ15" s="755"/>
      <c r="DK15" s="755"/>
      <c r="DL15" s="755"/>
      <c r="DM15" s="755"/>
      <c r="DN15" s="755"/>
      <c r="DO15" s="755"/>
      <c r="DP15" s="755"/>
      <c r="DQ15" s="755"/>
      <c r="DR15" s="755"/>
      <c r="DS15" s="755"/>
      <c r="DT15" s="755"/>
      <c r="DU15" s="755"/>
      <c r="DV15" s="755"/>
      <c r="DW15" s="755"/>
      <c r="DX15" s="755"/>
      <c r="DY15" s="755"/>
      <c r="DZ15" s="755"/>
      <c r="EA15" s="755"/>
      <c r="EB15" s="755"/>
      <c r="EC15" s="755"/>
      <c r="ED15" s="774"/>
      <c r="EE15" s="775"/>
      <c r="EF15" s="776"/>
      <c r="EG15" s="776"/>
      <c r="EH15" s="776"/>
      <c r="EI15" s="777"/>
    </row>
    <row r="16" spans="2:143" ht="18" thickBot="1" x14ac:dyDescent="0.45"/>
    <row r="17" spans="2:139" ht="18.75" x14ac:dyDescent="0.4">
      <c r="B17" s="778" t="s">
        <v>429</v>
      </c>
      <c r="C17" s="779"/>
      <c r="D17" s="779"/>
      <c r="E17" s="779"/>
      <c r="F17" s="779"/>
      <c r="G17" s="779"/>
      <c r="H17" s="779"/>
      <c r="I17" s="779"/>
      <c r="J17" s="780"/>
      <c r="K17" s="781" t="s">
        <v>430</v>
      </c>
      <c r="L17" s="779"/>
      <c r="M17" s="779"/>
      <c r="N17" s="779"/>
      <c r="O17" s="779"/>
      <c r="P17" s="779"/>
      <c r="Q17" s="779"/>
      <c r="R17" s="779"/>
      <c r="S17" s="779"/>
      <c r="T17" s="779"/>
      <c r="U17" s="779"/>
      <c r="V17" s="779"/>
      <c r="W17" s="779"/>
      <c r="X17" s="779"/>
      <c r="Y17" s="779"/>
      <c r="Z17" s="779"/>
      <c r="AA17" s="779"/>
      <c r="AB17" s="779"/>
      <c r="AC17" s="779"/>
      <c r="AD17" s="779"/>
      <c r="AE17" s="779"/>
      <c r="AF17" s="779"/>
      <c r="AG17" s="779"/>
      <c r="AH17" s="779"/>
      <c r="AI17" s="779"/>
      <c r="AJ17" s="779"/>
      <c r="AK17" s="779"/>
      <c r="AL17" s="779"/>
      <c r="AM17" s="779"/>
      <c r="AN17" s="779"/>
      <c r="AO17" s="779"/>
      <c r="AP17" s="779"/>
      <c r="AQ17" s="779"/>
      <c r="AR17" s="779"/>
      <c r="AS17" s="779"/>
      <c r="AT17" s="779"/>
      <c r="AU17" s="779"/>
      <c r="AV17" s="779"/>
      <c r="AW17" s="779"/>
      <c r="AX17" s="779"/>
      <c r="AY17" s="779"/>
      <c r="AZ17" s="779"/>
      <c r="BA17" s="779"/>
      <c r="BB17" s="779"/>
      <c r="BC17" s="779"/>
      <c r="BD17" s="779"/>
      <c r="BE17" s="779"/>
      <c r="BF17" s="779"/>
      <c r="BG17" s="779"/>
      <c r="BH17" s="779"/>
      <c r="BI17" s="779"/>
      <c r="BJ17" s="779"/>
      <c r="BK17" s="779"/>
      <c r="BL17" s="779"/>
      <c r="BM17" s="779"/>
      <c r="BN17" s="779"/>
      <c r="BO17" s="779"/>
      <c r="BP17" s="779"/>
      <c r="BQ17" s="779"/>
      <c r="BR17" s="779"/>
      <c r="BS17" s="779"/>
      <c r="BT17" s="779"/>
      <c r="BU17" s="779"/>
      <c r="BV17" s="779"/>
      <c r="BW17" s="779"/>
      <c r="BX17" s="779"/>
      <c r="BY17" s="779"/>
      <c r="BZ17" s="779"/>
      <c r="CA17" s="779"/>
      <c r="CB17" s="779"/>
      <c r="CC17" s="779"/>
      <c r="CD17" s="779"/>
      <c r="CE17" s="779"/>
      <c r="CF17" s="779"/>
      <c r="CG17" s="779"/>
      <c r="CH17" s="779"/>
      <c r="CI17" s="779"/>
      <c r="CJ17" s="779"/>
      <c r="CK17" s="779"/>
      <c r="CL17" s="779"/>
      <c r="CM17" s="779"/>
      <c r="CN17" s="779"/>
      <c r="CO17" s="779"/>
      <c r="CP17" s="779"/>
      <c r="CQ17" s="779"/>
      <c r="CR17" s="779"/>
      <c r="CS17" s="779"/>
      <c r="CT17" s="779"/>
      <c r="CU17" s="779"/>
      <c r="CV17" s="779"/>
      <c r="CW17" s="779"/>
      <c r="CX17" s="779"/>
      <c r="CY17" s="779"/>
      <c r="CZ17" s="779"/>
      <c r="DA17" s="779"/>
      <c r="DB17" s="779"/>
      <c r="DC17" s="779"/>
      <c r="DD17" s="779"/>
      <c r="DE17" s="779"/>
      <c r="DF17" s="779"/>
      <c r="DG17" s="779"/>
      <c r="DH17" s="779"/>
      <c r="DI17" s="779"/>
      <c r="DJ17" s="779"/>
      <c r="DK17" s="779"/>
      <c r="DL17" s="779"/>
      <c r="DM17" s="779"/>
      <c r="DN17" s="779"/>
      <c r="DO17" s="779"/>
      <c r="DP17" s="779"/>
      <c r="DQ17" s="779"/>
      <c r="DR17" s="779"/>
      <c r="DS17" s="779"/>
      <c r="DT17" s="779"/>
      <c r="DU17" s="779"/>
      <c r="DV17" s="779"/>
      <c r="DW17" s="779"/>
      <c r="DX17" s="779"/>
      <c r="DY17" s="779"/>
      <c r="DZ17" s="779"/>
      <c r="EA17" s="779"/>
      <c r="EB17" s="779"/>
      <c r="EC17" s="779"/>
      <c r="ED17" s="779"/>
      <c r="EE17" s="780"/>
      <c r="EF17" s="781" t="s">
        <v>431</v>
      </c>
      <c r="EG17" s="779"/>
      <c r="EH17" s="779"/>
      <c r="EI17" s="782"/>
    </row>
    <row r="18" spans="2:139" ht="19.5" thickBot="1" x14ac:dyDescent="0.45">
      <c r="B18" s="765"/>
      <c r="C18" s="766"/>
      <c r="D18" s="766"/>
      <c r="E18" s="766"/>
      <c r="F18" s="766"/>
      <c r="G18" s="766"/>
      <c r="H18" s="766"/>
      <c r="I18" s="766"/>
      <c r="J18" s="767"/>
      <c r="K18" s="768"/>
      <c r="L18" s="766"/>
      <c r="M18" s="766"/>
      <c r="N18" s="766"/>
      <c r="O18" s="766"/>
      <c r="P18" s="766"/>
      <c r="Q18" s="766"/>
      <c r="R18" s="766"/>
      <c r="S18" s="766"/>
      <c r="T18" s="766"/>
      <c r="U18" s="766"/>
      <c r="V18" s="766"/>
      <c r="W18" s="766"/>
      <c r="X18" s="766"/>
      <c r="Y18" s="766"/>
      <c r="Z18" s="766"/>
      <c r="AA18" s="766"/>
      <c r="AB18" s="766"/>
      <c r="AC18" s="766"/>
      <c r="AD18" s="766"/>
      <c r="AE18" s="766"/>
      <c r="AF18" s="766"/>
      <c r="AG18" s="766"/>
      <c r="AH18" s="766"/>
      <c r="AI18" s="766"/>
      <c r="AJ18" s="766"/>
      <c r="AK18" s="766"/>
      <c r="AL18" s="766"/>
      <c r="AM18" s="766"/>
      <c r="AN18" s="766"/>
      <c r="AO18" s="766"/>
      <c r="AP18" s="766"/>
      <c r="AQ18" s="766"/>
      <c r="AR18" s="766"/>
      <c r="AS18" s="766"/>
      <c r="AT18" s="766"/>
      <c r="AU18" s="766"/>
      <c r="AV18" s="766"/>
      <c r="AW18" s="766"/>
      <c r="AX18" s="766"/>
      <c r="AY18" s="766"/>
      <c r="AZ18" s="766"/>
      <c r="BA18" s="766"/>
      <c r="BB18" s="766"/>
      <c r="BC18" s="766"/>
      <c r="BD18" s="766"/>
      <c r="BE18" s="766"/>
      <c r="BF18" s="766"/>
      <c r="BG18" s="766"/>
      <c r="BH18" s="766"/>
      <c r="BI18" s="766"/>
      <c r="BJ18" s="766"/>
      <c r="BK18" s="766"/>
      <c r="BL18" s="766"/>
      <c r="BM18" s="766"/>
      <c r="BN18" s="766"/>
      <c r="BO18" s="766"/>
      <c r="BP18" s="766"/>
      <c r="BQ18" s="766"/>
      <c r="BR18" s="766"/>
      <c r="BS18" s="766"/>
      <c r="BT18" s="766"/>
      <c r="BU18" s="766"/>
      <c r="BV18" s="766"/>
      <c r="BW18" s="766"/>
      <c r="BX18" s="766"/>
      <c r="BY18" s="766"/>
      <c r="BZ18" s="766"/>
      <c r="CA18" s="766"/>
      <c r="CB18" s="766"/>
      <c r="CC18" s="766"/>
      <c r="CD18" s="766"/>
      <c r="CE18" s="766"/>
      <c r="CF18" s="766"/>
      <c r="CG18" s="766"/>
      <c r="CH18" s="766"/>
      <c r="CI18" s="766"/>
      <c r="CJ18" s="766"/>
      <c r="CK18" s="766"/>
      <c r="CL18" s="766"/>
      <c r="CM18" s="766"/>
      <c r="CN18" s="766"/>
      <c r="CO18" s="766"/>
      <c r="CP18" s="766"/>
      <c r="CQ18" s="766"/>
      <c r="CR18" s="766"/>
      <c r="CS18" s="766"/>
      <c r="CT18" s="766"/>
      <c r="CU18" s="766"/>
      <c r="CV18" s="766"/>
      <c r="CW18" s="766"/>
      <c r="CX18" s="766"/>
      <c r="CY18" s="766"/>
      <c r="CZ18" s="766"/>
      <c r="DA18" s="766"/>
      <c r="DB18" s="766"/>
      <c r="DC18" s="766"/>
      <c r="DD18" s="766"/>
      <c r="DE18" s="766"/>
      <c r="DF18" s="766"/>
      <c r="DG18" s="766"/>
      <c r="DH18" s="766"/>
      <c r="DI18" s="766"/>
      <c r="DJ18" s="766"/>
      <c r="DK18" s="766"/>
      <c r="DL18" s="766"/>
      <c r="DM18" s="766"/>
      <c r="DN18" s="766"/>
      <c r="DO18" s="766"/>
      <c r="DP18" s="766"/>
      <c r="DQ18" s="766"/>
      <c r="DR18" s="766"/>
      <c r="DS18" s="766"/>
      <c r="DT18" s="766"/>
      <c r="DU18" s="766"/>
      <c r="DV18" s="766"/>
      <c r="DW18" s="766"/>
      <c r="DX18" s="766"/>
      <c r="DY18" s="766"/>
      <c r="DZ18" s="766"/>
      <c r="EA18" s="766"/>
      <c r="EB18" s="766"/>
      <c r="EC18" s="766"/>
      <c r="ED18" s="766"/>
      <c r="EE18" s="767"/>
      <c r="EF18" s="769"/>
      <c r="EG18" s="770"/>
      <c r="EH18" s="770"/>
      <c r="EI18" s="771"/>
    </row>
  </sheetData>
  <sheetProtection algorithmName="SHA-512" hashValue="k1zHIl1Mi32lCD3FL/RqYSEg94SEoGkanPBvZM01KRTHBmr6yTZetQtHyeGsuSG+enfP0G3TDUT7N+oXNCbgfA==" saltValue="sq5nctJjAvXcHEQd4PP3rw==" spinCount="100000" sheet="1" objects="1" scenarios="1"/>
  <mergeCells count="25">
    <mergeCell ref="B18:J18"/>
    <mergeCell ref="K18:EE18"/>
    <mergeCell ref="EF18:EI18"/>
    <mergeCell ref="B15:C15"/>
    <mergeCell ref="D15:P15"/>
    <mergeCell ref="Q15:ED15"/>
    <mergeCell ref="EE15:EI15"/>
    <mergeCell ref="B17:J17"/>
    <mergeCell ref="K17:EE17"/>
    <mergeCell ref="EF17:EI17"/>
    <mergeCell ref="B14:EC14"/>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2016-09-06T09:57:56Z</dcterms:modified>
</cp:coreProperties>
</file>